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B:\000331_617_CAC\00_ESG External Reporting\1_ESG Publikationen\2022\3_ESG Statbook\"/>
    </mc:Choice>
  </mc:AlternateContent>
  <xr:revisionPtr revIDLastSave="0" documentId="8_{529154FC-0820-4594-8AC8-107D2A1BDF2A}" xr6:coauthVersionLast="47" xr6:coauthVersionMax="47" xr10:uidLastSave="{00000000-0000-0000-0000-000000000000}"/>
  <bookViews>
    <workbookView xWindow="28680" yWindow="-120" windowWidth="29040" windowHeight="15840" xr2:uid="{2904EA45-89AA-4A4B-B978-1FAD49A33B97}"/>
  </bookViews>
  <sheets>
    <sheet name="Title" sheetId="2" r:id="rId1"/>
    <sheet name="THG-Emissionen" sheetId="3" r:id="rId2"/>
    <sheet name="Energieverbrauch" sheetId="4" r:id="rId3"/>
    <sheet name="Fahrzeugflotte" sheetId="5" r:id="rId4"/>
    <sheet name="Weitere Umweltkennzahlen" sheetId="6" r:id="rId5"/>
    <sheet name="EU-Taxonomie Umsatz" sheetId="7" r:id="rId6"/>
    <sheet name="EU-Taxonomie Capex" sheetId="8" r:id="rId7"/>
    <sheet name="EU-Taxonomie Opex" sheetId="9" r:id="rId8"/>
    <sheet name="Entwicklung der Belegschaft" sheetId="10" r:id="rId9"/>
    <sheet name="Entwicklung externe Belegschaft" sheetId="11" r:id="rId10"/>
    <sheet name="S-Materielle Themen KPIs" sheetId="12" r:id="rId11"/>
    <sheet name="S-Weitere Kennzahlen" sheetId="13" r:id="rId12"/>
    <sheet name="Unternehmensführung" sheetId="14" r:id="rId13"/>
    <sheet name="GRI Index DE" sheetId="15" r:id="rId14"/>
    <sheet name="SASB Index DE" sheetId="16" r:id="rId15"/>
    <sheet name="TCFD Index DE" sheetId="17" r:id="rId16"/>
    <sheet name="WEF Index DE" sheetId="18" r:id="rId17"/>
    <sheet name="Tabelle1" sheetId="1" r:id="rId18"/>
  </sheets>
  <externalReferences>
    <externalReference r:id="rId19"/>
    <externalReference r:id="rId20"/>
    <externalReference r:id="rId21"/>
    <externalReference r:id="rId22"/>
  </externalReferences>
  <definedNames>
    <definedName name="_" localSheetId="13" hidden="1">{#N/A,#N/A,FALSE,"Deckblatt  Externe Prod.";#N/A,#N/A,FALSE,"BRIEFPOST BRIEF";#N/A,#N/A,FALSE,"BRIEFPOST ZUSATZ";#N/A,#N/A,FALSE,"BRIEFPOST INFOPOST";#N/A,#N/A,FALSE,"BRIEFPOST PRESSE";#N/A,#N/A,FALSE,"LEISTUNGEN FÜR DRITTE";#N/A,#N/A,FALSE,"BRIEFPOST EPOST";#N/A,#N/A,FALSE,"PHILATELIE";#N/A,#N/A,FALSE,"NGF"}</definedName>
    <definedName name="_" localSheetId="14" hidden="1">{#N/A,#N/A,FALSE,"Deckblatt  Externe Prod.";#N/A,#N/A,FALSE,"BRIEFPOST BRIEF";#N/A,#N/A,FALSE,"BRIEFPOST ZUSATZ";#N/A,#N/A,FALSE,"BRIEFPOST INFOPOST";#N/A,#N/A,FALSE,"BRIEFPOST PRESSE";#N/A,#N/A,FALSE,"LEISTUNGEN FÜR DRITTE";#N/A,#N/A,FALSE,"BRIEFPOST EPOST";#N/A,#N/A,FALSE,"PHILATELIE";#N/A,#N/A,FALSE,"NGF"}</definedName>
    <definedName name="_" localSheetId="11" hidden="1">{#N/A,#N/A,FALSE,"Deckblatt  Externe Prod.";#N/A,#N/A,FALSE,"BRIEFPOST BRIEF";#N/A,#N/A,FALSE,"BRIEFPOST ZUSATZ";#N/A,#N/A,FALSE,"BRIEFPOST INFOPOST";#N/A,#N/A,FALSE,"BRIEFPOST PRESSE";#N/A,#N/A,FALSE,"LEISTUNGEN FÜR DRITTE";#N/A,#N/A,FALSE,"BRIEFPOST EPOST";#N/A,#N/A,FALSE,"PHILATELIE";#N/A,#N/A,FALSE,"NGF"}</definedName>
    <definedName name="_" localSheetId="15" hidden="1">{#N/A,#N/A,FALSE,"Deckblatt  Externe Prod.";#N/A,#N/A,FALSE,"BRIEFPOST BRIEF";#N/A,#N/A,FALSE,"BRIEFPOST ZUSATZ";#N/A,#N/A,FALSE,"BRIEFPOST INFOPOST";#N/A,#N/A,FALSE,"BRIEFPOST PRESSE";#N/A,#N/A,FALSE,"LEISTUNGEN FÜR DRITTE";#N/A,#N/A,FALSE,"BRIEFPOST EPOST";#N/A,#N/A,FALSE,"PHILATELIE";#N/A,#N/A,FALSE,"NGF"}</definedName>
    <definedName name="_" localSheetId="0" hidden="1">{#N/A,#N/A,FALSE,"Deckblatt  Externe Prod.";#N/A,#N/A,FALSE,"BRIEFPOST BRIEF";#N/A,#N/A,FALSE,"BRIEFPOST ZUSATZ";#N/A,#N/A,FALSE,"BRIEFPOST INFOPOST";#N/A,#N/A,FALSE,"BRIEFPOST PRESSE";#N/A,#N/A,FALSE,"LEISTUNGEN FÜR DRITTE";#N/A,#N/A,FALSE,"BRIEFPOST EPOST";#N/A,#N/A,FALSE,"PHILATELIE";#N/A,#N/A,FALSE,"NGF"}</definedName>
    <definedName name="_" localSheetId="16" hidden="1">{#N/A,#N/A,FALSE,"Deckblatt  Externe Prod.";#N/A,#N/A,FALSE,"BRIEFPOST BRIEF";#N/A,#N/A,FALSE,"BRIEFPOST ZUSATZ";#N/A,#N/A,FALSE,"BRIEFPOST INFOPOST";#N/A,#N/A,FALSE,"BRIEFPOST PRESSE";#N/A,#N/A,FALSE,"LEISTUNGEN FÜR DRITTE";#N/A,#N/A,FALSE,"BRIEFPOST EPOST";#N/A,#N/A,FALSE,"PHILATELIE";#N/A,#N/A,FALSE,"NGF"}</definedName>
    <definedName name="_" hidden="1">{#N/A,#N/A,FALSE,"Deckblatt  Externe Prod.";#N/A,#N/A,FALSE,"BRIEFPOST BRIEF";#N/A,#N/A,FALSE,"BRIEFPOST ZUSATZ";#N/A,#N/A,FALSE,"BRIEFPOST INFOPOST";#N/A,#N/A,FALSE,"BRIEFPOST PRESSE";#N/A,#N/A,FALSE,"LEISTUNGEN FÜR DRITTE";#N/A,#N/A,FALSE,"BRIEFPOST EPOST";#N/A,#N/A,FALSE,"PHILATELIE";#N/A,#N/A,FALSE,"NGF"}</definedName>
    <definedName name="_xlnm._FilterDatabase" localSheetId="13" hidden="1">'GRI Index DE'!$A$5:$D$97</definedName>
    <definedName name="_neu2" hidden="1">#N/A</definedName>
    <definedName name="A_Test" localSheetId="11">'S-Weitere Kennzahlen'!$A$1:$I$41</definedName>
    <definedName name="ATSeXToEUR" localSheetId="2" hidden="1">1/EUReXToATS</definedName>
    <definedName name="ATSeXToEUR" localSheetId="9" hidden="1">1/EUReXToATS</definedName>
    <definedName name="ATSeXToEUR" localSheetId="13" hidden="1">1/EUReXToATS</definedName>
    <definedName name="ATSeXToEUR" localSheetId="14" hidden="1">1/EUReXToATS</definedName>
    <definedName name="ATSeXToEUR" localSheetId="10" hidden="1">1/EUReXToATS</definedName>
    <definedName name="ATSeXToEUR" localSheetId="11" hidden="1">1/EUReXToATS</definedName>
    <definedName name="ATSeXToEUR" localSheetId="15" hidden="1">1/EUReXToATS</definedName>
    <definedName name="ATSeXToEUR" localSheetId="0" hidden="1">1/EUReXToATS</definedName>
    <definedName name="ATSeXToEUR" localSheetId="16" hidden="1">1/EUReXToATS</definedName>
    <definedName name="ATSeXToEUR" localSheetId="4" hidden="1">1/EUReXToATS</definedName>
    <definedName name="ATSeXToEUR" hidden="1">1/EUReXToATS</definedName>
    <definedName name="BEFeXToEUR" localSheetId="2" hidden="1">1/EUReXToBEF</definedName>
    <definedName name="BEFeXToEUR" localSheetId="9" hidden="1">1/EUReXToBEF</definedName>
    <definedName name="BEFeXToEUR" localSheetId="13" hidden="1">1/EUReXToBEF</definedName>
    <definedName name="BEFeXToEUR" localSheetId="14" hidden="1">1/EUReXToBEF</definedName>
    <definedName name="BEFeXToEUR" localSheetId="10" hidden="1">1/EUReXToBEF</definedName>
    <definedName name="BEFeXToEUR" localSheetId="11" hidden="1">1/EUReXToBEF</definedName>
    <definedName name="BEFeXToEUR" localSheetId="15" hidden="1">1/EUReXToBEF</definedName>
    <definedName name="BEFeXToEUR" localSheetId="0" hidden="1">1/EUReXToBEF</definedName>
    <definedName name="BEFeXToEUR" localSheetId="16" hidden="1">1/EUReXToBEF</definedName>
    <definedName name="BEFeXToEUR" localSheetId="4" hidden="1">1/EUReXToBEF</definedName>
    <definedName name="BEFeXToEUR" hidden="1">1/EUReXToBEF</definedName>
    <definedName name="DEMeXToEUR" localSheetId="2" hidden="1">1/EUReXToDEM</definedName>
    <definedName name="DEMeXToEUR" localSheetId="9" hidden="1">1/EUReXToDEM</definedName>
    <definedName name="DEMeXToEUR" localSheetId="13" hidden="1">1/EUReXToDEM</definedName>
    <definedName name="DEMeXToEUR" localSheetId="14" hidden="1">1/EUReXToDEM</definedName>
    <definedName name="DEMeXToEUR" localSheetId="10" hidden="1">1/EUReXToDEM</definedName>
    <definedName name="DEMeXToEUR" localSheetId="11" hidden="1">1/EUReXToDEM</definedName>
    <definedName name="DEMeXToEUR" localSheetId="15" hidden="1">1/EUReXToDEM</definedName>
    <definedName name="DEMeXToEUR" localSheetId="0" hidden="1">1/EUReXToDEM</definedName>
    <definedName name="DEMeXToEUR" localSheetId="16" hidden="1">1/EUReXToDEM</definedName>
    <definedName name="DEMeXToEUR" localSheetId="4" hidden="1">1/EUReXToDEM</definedName>
    <definedName name="DEMeXToEUR" hidden="1">1/EUReXToDEM</definedName>
    <definedName name="_xlnm.Print_Area" localSheetId="2">Energieverbrauch!#REF!</definedName>
    <definedName name="_xlnm.Print_Area" localSheetId="8">'Entwicklung der Belegschaft'!#REF!</definedName>
    <definedName name="_xlnm.Print_Area" localSheetId="9">'Entwicklung externe Belegschaft'!#REF!</definedName>
    <definedName name="_xlnm.Print_Area" localSheetId="3">Fahrzeugflotte!$A$1:$L$38</definedName>
    <definedName name="_xlnm.Print_Area" localSheetId="13">'GRI Index DE'!$A$1:$D$97</definedName>
    <definedName name="_xlnm.Print_Area" localSheetId="14">'SASB Index DE'!$A$1:$F$19</definedName>
    <definedName name="_xlnm.Print_Area" localSheetId="10">'S-Materielle Themen KPIs'!#REF!</definedName>
    <definedName name="_xlnm.Print_Area" localSheetId="11">'S-Weitere Kennzahlen'!#REF!</definedName>
    <definedName name="_xlnm.Print_Area" localSheetId="15">'TCFD Index DE'!$A$1:$D$19</definedName>
    <definedName name="_xlnm.Print_Area" localSheetId="1">'THG-Emissionen'!#REF!</definedName>
    <definedName name="_xlnm.Print_Area" localSheetId="0">Title!$A$1:$X$29</definedName>
    <definedName name="_xlnm.Print_Area" localSheetId="12">Unternehmensführung!$A:$G</definedName>
    <definedName name="_xlnm.Print_Area" localSheetId="16">'WEF Index DE'!$A$1:$D$29</definedName>
    <definedName name="_xlnm.Print_Area" localSheetId="4">'Weitere Umweltkennzahlen'!#REF!</definedName>
    <definedName name="ESPeXToEUR" localSheetId="2" hidden="1">1/EUReXToESP</definedName>
    <definedName name="ESPeXToEUR" localSheetId="9" hidden="1">1/EUReXToESP</definedName>
    <definedName name="ESPeXToEUR" localSheetId="13" hidden="1">1/EUReXToESP</definedName>
    <definedName name="ESPeXToEUR" localSheetId="14" hidden="1">1/EUReXToESP</definedName>
    <definedName name="ESPeXToEUR" localSheetId="10" hidden="1">1/EUReXToESP</definedName>
    <definedName name="ESPeXToEUR" localSheetId="11" hidden="1">1/EUReXToESP</definedName>
    <definedName name="ESPeXToEUR" localSheetId="15" hidden="1">1/EUReXToESP</definedName>
    <definedName name="ESPeXToEUR" localSheetId="0" hidden="1">1/EUReXToESP</definedName>
    <definedName name="ESPeXToEUR" localSheetId="16" hidden="1">1/EUReXToESP</definedName>
    <definedName name="ESPeXToEUR" localSheetId="4" hidden="1">1/EUReXToESP</definedName>
    <definedName name="ESPeXToEUR" hidden="1">1/EUReXToESP</definedName>
    <definedName name="Exp_Det_EBITA" localSheetId="13" hidden="1">{#N/A,#N/A,FALSE,"Deckblatt  Externe Prod.";#N/A,#N/A,FALSE,"BRIEFPOST BRIEF";#N/A,#N/A,FALSE,"BRIEFPOST ZUSATZ";#N/A,#N/A,FALSE,"BRIEFPOST INFOPOST";#N/A,#N/A,FALSE,"BRIEFPOST PRESSE";#N/A,#N/A,FALSE,"LEISTUNGEN FÜR DRITTE";#N/A,#N/A,FALSE,"BRIEFPOST EPOST";#N/A,#N/A,FALSE,"PHILATELIE";#N/A,#N/A,FALSE,"NGF"}</definedName>
    <definedName name="Exp_Det_EBITA" localSheetId="14" hidden="1">{#N/A,#N/A,FALSE,"Deckblatt  Externe Prod.";#N/A,#N/A,FALSE,"BRIEFPOST BRIEF";#N/A,#N/A,FALSE,"BRIEFPOST ZUSATZ";#N/A,#N/A,FALSE,"BRIEFPOST INFOPOST";#N/A,#N/A,FALSE,"BRIEFPOST PRESSE";#N/A,#N/A,FALSE,"LEISTUNGEN FÜR DRITTE";#N/A,#N/A,FALSE,"BRIEFPOST EPOST";#N/A,#N/A,FALSE,"PHILATELIE";#N/A,#N/A,FALSE,"NGF"}</definedName>
    <definedName name="Exp_Det_EBITA" localSheetId="11" hidden="1">{#N/A,#N/A,FALSE,"Deckblatt  Externe Prod.";#N/A,#N/A,FALSE,"BRIEFPOST BRIEF";#N/A,#N/A,FALSE,"BRIEFPOST ZUSATZ";#N/A,#N/A,FALSE,"BRIEFPOST INFOPOST";#N/A,#N/A,FALSE,"BRIEFPOST PRESSE";#N/A,#N/A,FALSE,"LEISTUNGEN FÜR DRITTE";#N/A,#N/A,FALSE,"BRIEFPOST EPOST";#N/A,#N/A,FALSE,"PHILATELIE";#N/A,#N/A,FALSE,"NGF"}</definedName>
    <definedName name="Exp_Det_EBITA" localSheetId="15" hidden="1">{#N/A,#N/A,FALSE,"Deckblatt  Externe Prod.";#N/A,#N/A,FALSE,"BRIEFPOST BRIEF";#N/A,#N/A,FALSE,"BRIEFPOST ZUSATZ";#N/A,#N/A,FALSE,"BRIEFPOST INFOPOST";#N/A,#N/A,FALSE,"BRIEFPOST PRESSE";#N/A,#N/A,FALSE,"LEISTUNGEN FÜR DRITTE";#N/A,#N/A,FALSE,"BRIEFPOST EPOST";#N/A,#N/A,FALSE,"PHILATELIE";#N/A,#N/A,FALSE,"NGF"}</definedName>
    <definedName name="Exp_Det_EBITA" localSheetId="0" hidden="1">{#N/A,#N/A,FALSE,"Deckblatt  Externe Prod.";#N/A,#N/A,FALSE,"BRIEFPOST BRIEF";#N/A,#N/A,FALSE,"BRIEFPOST ZUSATZ";#N/A,#N/A,FALSE,"BRIEFPOST INFOPOST";#N/A,#N/A,FALSE,"BRIEFPOST PRESSE";#N/A,#N/A,FALSE,"LEISTUNGEN FÜR DRITTE";#N/A,#N/A,FALSE,"BRIEFPOST EPOST";#N/A,#N/A,FALSE,"PHILATELIE";#N/A,#N/A,FALSE,"NGF"}</definedName>
    <definedName name="Exp_Det_EBITA" localSheetId="16" hidden="1">{#N/A,#N/A,FALSE,"Deckblatt  Externe Prod.";#N/A,#N/A,FALSE,"BRIEFPOST BRIEF";#N/A,#N/A,FALSE,"BRIEFPOST ZUSATZ";#N/A,#N/A,FALSE,"BRIEFPOST INFOPOST";#N/A,#N/A,FALSE,"BRIEFPOST PRESSE";#N/A,#N/A,FALSE,"LEISTUNGEN FÜR DRITTE";#N/A,#N/A,FALSE,"BRIEFPOST EPOST";#N/A,#N/A,FALSE,"PHILATELIE";#N/A,#N/A,FALSE,"NGF"}</definedName>
    <definedName name="Exp_Det_EBITA" hidden="1">{#N/A,#N/A,FALSE,"Deckblatt  Externe Prod.";#N/A,#N/A,FALSE,"BRIEFPOST BRIEF";#N/A,#N/A,FALSE,"BRIEFPOST ZUSATZ";#N/A,#N/A,FALSE,"BRIEFPOST INFOPOST";#N/A,#N/A,FALSE,"BRIEFPOST PRESSE";#N/A,#N/A,FALSE,"LEISTUNGEN FÜR DRITTE";#N/A,#N/A,FALSE,"BRIEFPOST EPOST";#N/A,#N/A,FALSE,"PHILATELIE";#N/A,#N/A,FALSE,"NGF"}</definedName>
    <definedName name="fff" localSheetId="2" hidden="1">1/EUReXToLUF</definedName>
    <definedName name="fff" localSheetId="9" hidden="1">1/EUReXToLUF</definedName>
    <definedName name="fff" localSheetId="13" hidden="1">1/EUReXToLUF</definedName>
    <definedName name="fff" localSheetId="14" hidden="1">1/EUReXToLUF</definedName>
    <definedName name="fff" localSheetId="10" hidden="1">1/EUReXToLUF</definedName>
    <definedName name="fff" localSheetId="11" hidden="1">1/EUReXToLUF</definedName>
    <definedName name="fff" localSheetId="15" hidden="1">1/EUReXToLUF</definedName>
    <definedName name="fff" localSheetId="0" hidden="1">1/EUReXToLUF</definedName>
    <definedName name="fff" localSheetId="16" hidden="1">1/EUReXToLUF</definedName>
    <definedName name="fff" localSheetId="4" hidden="1">1/EUReXToLUF</definedName>
    <definedName name="fff" hidden="1">1/EUReXToLUF</definedName>
    <definedName name="FIMeXToEUR" localSheetId="2" hidden="1">1/EUReXToFIM</definedName>
    <definedName name="FIMeXToEUR" localSheetId="9" hidden="1">1/EUReXToFIM</definedName>
    <definedName name="FIMeXToEUR" localSheetId="13" hidden="1">1/EUReXToFIM</definedName>
    <definedName name="FIMeXToEUR" localSheetId="14" hidden="1">1/EUReXToFIM</definedName>
    <definedName name="FIMeXToEUR" localSheetId="10" hidden="1">1/EUReXToFIM</definedName>
    <definedName name="FIMeXToEUR" localSheetId="11" hidden="1">1/EUReXToFIM</definedName>
    <definedName name="FIMeXToEUR" localSheetId="15" hidden="1">1/EUReXToFIM</definedName>
    <definedName name="FIMeXToEUR" localSheetId="0" hidden="1">1/EUReXToFIM</definedName>
    <definedName name="FIMeXToEUR" localSheetId="16" hidden="1">1/EUReXToFIM</definedName>
    <definedName name="FIMeXToEUR" localSheetId="4" hidden="1">1/EUReXToFIM</definedName>
    <definedName name="FIMeXToEUR" hidden="1">1/EUReXToFIM</definedName>
    <definedName name="FRFeXToEUR" localSheetId="2" hidden="1">1/EUReXToFRF</definedName>
    <definedName name="FRFeXToEUR" localSheetId="9" hidden="1">1/EUReXToFRF</definedName>
    <definedName name="FRFeXToEUR" localSheetId="13" hidden="1">1/EUReXToFRF</definedName>
    <definedName name="FRFeXToEUR" localSheetId="14" hidden="1">1/EUReXToFRF</definedName>
    <definedName name="FRFeXToEUR" localSheetId="10" hidden="1">1/EUReXToFRF</definedName>
    <definedName name="FRFeXToEUR" localSheetId="11" hidden="1">1/EUReXToFRF</definedName>
    <definedName name="FRFeXToEUR" localSheetId="15" hidden="1">1/EUReXToFRF</definedName>
    <definedName name="FRFeXToEUR" localSheetId="0" hidden="1">1/EUReXToFRF</definedName>
    <definedName name="FRFeXToEUR" localSheetId="16" hidden="1">1/EUReXToFRF</definedName>
    <definedName name="FRFeXToEUR" localSheetId="4" hidden="1">1/EUReXToFRF</definedName>
    <definedName name="FRFeXToEUR" hidden="1">1/EUReXToFRF</definedName>
    <definedName name="get_gasgperkm">[1]Reference!$E$196:$I$259</definedName>
    <definedName name="ggggg" localSheetId="2" hidden="1">1/EUReXToFIM</definedName>
    <definedName name="ggggg" localSheetId="9" hidden="1">1/EUReXToFIM</definedName>
    <definedName name="ggggg" localSheetId="13" hidden="1">1/EUReXToFIM</definedName>
    <definedName name="ggggg" localSheetId="14" hidden="1">1/EUReXToFIM</definedName>
    <definedName name="ggggg" localSheetId="10" hidden="1">1/EUReXToFIM</definedName>
    <definedName name="ggggg" localSheetId="11" hidden="1">1/EUReXToFIM</definedName>
    <definedName name="ggggg" localSheetId="15" hidden="1">1/EUReXToFIM</definedName>
    <definedName name="ggggg" localSheetId="0" hidden="1">1/EUReXToFIM</definedName>
    <definedName name="ggggg" localSheetId="16" hidden="1">1/EUReXToFIM</definedName>
    <definedName name="ggggg" localSheetId="4" hidden="1">1/EUReXToFIM</definedName>
    <definedName name="ggggg" hidden="1">1/EUReXToFIM</definedName>
    <definedName name="HR" localSheetId="13" hidden="1">{#N/A,#N/A,FALSE,"Deckblatt  Externe Prod.";#N/A,#N/A,FALSE,"BRIEFPOST BRIEF";#N/A,#N/A,FALSE,"BRIEFPOST ZUSATZ";#N/A,#N/A,FALSE,"BRIEFPOST INFOPOST";#N/A,#N/A,FALSE,"BRIEFPOST PRESSE";#N/A,#N/A,FALSE,"LEISTUNGEN FÜR DRITTE";#N/A,#N/A,FALSE,"BRIEFPOST EPOST";#N/A,#N/A,FALSE,"PHILATELIE";#N/A,#N/A,FALSE,"NGF"}</definedName>
    <definedName name="HR" localSheetId="14" hidden="1">{#N/A,#N/A,FALSE,"Deckblatt  Externe Prod.";#N/A,#N/A,FALSE,"BRIEFPOST BRIEF";#N/A,#N/A,FALSE,"BRIEFPOST ZUSATZ";#N/A,#N/A,FALSE,"BRIEFPOST INFOPOST";#N/A,#N/A,FALSE,"BRIEFPOST PRESSE";#N/A,#N/A,FALSE,"LEISTUNGEN FÜR DRITTE";#N/A,#N/A,FALSE,"BRIEFPOST EPOST";#N/A,#N/A,FALSE,"PHILATELIE";#N/A,#N/A,FALSE,"NGF"}</definedName>
    <definedName name="HR" localSheetId="11" hidden="1">{#N/A,#N/A,FALSE,"Deckblatt  Externe Prod.";#N/A,#N/A,FALSE,"BRIEFPOST BRIEF";#N/A,#N/A,FALSE,"BRIEFPOST ZUSATZ";#N/A,#N/A,FALSE,"BRIEFPOST INFOPOST";#N/A,#N/A,FALSE,"BRIEFPOST PRESSE";#N/A,#N/A,FALSE,"LEISTUNGEN FÜR DRITTE";#N/A,#N/A,FALSE,"BRIEFPOST EPOST";#N/A,#N/A,FALSE,"PHILATELIE";#N/A,#N/A,FALSE,"NGF"}</definedName>
    <definedName name="HR" localSheetId="15" hidden="1">{#N/A,#N/A,FALSE,"Deckblatt  Externe Prod.";#N/A,#N/A,FALSE,"BRIEFPOST BRIEF";#N/A,#N/A,FALSE,"BRIEFPOST ZUSATZ";#N/A,#N/A,FALSE,"BRIEFPOST INFOPOST";#N/A,#N/A,FALSE,"BRIEFPOST PRESSE";#N/A,#N/A,FALSE,"LEISTUNGEN FÜR DRITTE";#N/A,#N/A,FALSE,"BRIEFPOST EPOST";#N/A,#N/A,FALSE,"PHILATELIE";#N/A,#N/A,FALSE,"NGF"}</definedName>
    <definedName name="HR" localSheetId="0" hidden="1">{#N/A,#N/A,FALSE,"Deckblatt  Externe Prod.";#N/A,#N/A,FALSE,"BRIEFPOST BRIEF";#N/A,#N/A,FALSE,"BRIEFPOST ZUSATZ";#N/A,#N/A,FALSE,"BRIEFPOST INFOPOST";#N/A,#N/A,FALSE,"BRIEFPOST PRESSE";#N/A,#N/A,FALSE,"LEISTUNGEN FÜR DRITTE";#N/A,#N/A,FALSE,"BRIEFPOST EPOST";#N/A,#N/A,FALSE,"PHILATELIE";#N/A,#N/A,FALSE,"NGF"}</definedName>
    <definedName name="HR" localSheetId="16" hidden="1">{#N/A,#N/A,FALSE,"Deckblatt  Externe Prod.";#N/A,#N/A,FALSE,"BRIEFPOST BRIEF";#N/A,#N/A,FALSE,"BRIEFPOST ZUSATZ";#N/A,#N/A,FALSE,"BRIEFPOST INFOPOST";#N/A,#N/A,FALSE,"BRIEFPOST PRESSE";#N/A,#N/A,FALSE,"LEISTUNGEN FÜR DRITTE";#N/A,#N/A,FALSE,"BRIEFPOST EPOST";#N/A,#N/A,FALSE,"PHILATELIE";#N/A,#N/A,FALSE,"NGF"}</definedName>
    <definedName name="HR" hidden="1">{#N/A,#N/A,FALSE,"Deckblatt  Externe Prod.";#N/A,#N/A,FALSE,"BRIEFPOST BRIEF";#N/A,#N/A,FALSE,"BRIEFPOST ZUSATZ";#N/A,#N/A,FALSE,"BRIEFPOST INFOPOST";#N/A,#N/A,FALSE,"BRIEFPOST PRESSE";#N/A,#N/A,FALSE,"LEISTUNGEN FÜR DRITTE";#N/A,#N/A,FALSE,"BRIEFPOST EPOST";#N/A,#N/A,FALSE,"PHILATELIE";#N/A,#N/A,FALSE,"NGF"}</definedName>
    <definedName name="IEPeXToEUR" localSheetId="2" hidden="1">1/EUReXToIEP</definedName>
    <definedName name="IEPeXToEUR" localSheetId="9" hidden="1">1/EUReXToIEP</definedName>
    <definedName name="IEPeXToEUR" localSheetId="13" hidden="1">1/EUReXToIEP</definedName>
    <definedName name="IEPeXToEUR" localSheetId="14" hidden="1">1/EUReXToIEP</definedName>
    <definedName name="IEPeXToEUR" localSheetId="10" hidden="1">1/EUReXToIEP</definedName>
    <definedName name="IEPeXToEUR" localSheetId="11" hidden="1">1/EUReXToIEP</definedName>
    <definedName name="IEPeXToEUR" localSheetId="15" hidden="1">1/EUReXToIEP</definedName>
    <definedName name="IEPeXToEUR" localSheetId="0" hidden="1">1/EUReXToIEP</definedName>
    <definedName name="IEPeXToEUR" localSheetId="16" hidden="1">1/EUReXToIEP</definedName>
    <definedName name="IEPeXToEUR" localSheetId="4" hidden="1">1/EUReXToIEP</definedName>
    <definedName name="IEPeXToEUR" hidden="1">1/EUReXToIEP</definedName>
    <definedName name="ITLeXToEUR" localSheetId="2" hidden="1">1/EUReXToITL</definedName>
    <definedName name="ITLeXToEUR" localSheetId="9" hidden="1">1/EUReXToITL</definedName>
    <definedName name="ITLeXToEUR" localSheetId="13" hidden="1">1/EUReXToITL</definedName>
    <definedName name="ITLeXToEUR" localSheetId="14" hidden="1">1/EUReXToITL</definedName>
    <definedName name="ITLeXToEUR" localSheetId="10" hidden="1">1/EUReXToITL</definedName>
    <definedName name="ITLeXToEUR" localSheetId="11" hidden="1">1/EUReXToITL</definedName>
    <definedName name="ITLeXToEUR" localSheetId="15" hidden="1">1/EUReXToITL</definedName>
    <definedName name="ITLeXToEUR" localSheetId="0" hidden="1">1/EUReXToITL</definedName>
    <definedName name="ITLeXToEUR" localSheetId="16" hidden="1">1/EUReXToITL</definedName>
    <definedName name="ITLeXToEUR" localSheetId="4" hidden="1">1/EUReXToITL</definedName>
    <definedName name="ITLeXToEUR" hidden="1">1/EUReXToITL</definedName>
    <definedName name="Konf_TM1_Period_Dekum">[2]SKB_TM1!$C$19</definedName>
    <definedName name="Konf_TM1_Period_Kum">[2]SKB_TM1!$C$22</definedName>
    <definedName name="Konf_TM1_Period_Kum_Überschrift">[2]SKB_TM1!$C$25</definedName>
    <definedName name="KonfJahr">[2]Konfiguration!$C$24</definedName>
    <definedName name="KonfÜberschriftAlleBlätter">[2]Konfiguration!$C$10</definedName>
    <definedName name="Load_Factor">[3]Emission_Factors_Road_hidden!$B$7:$B$26</definedName>
    <definedName name="LUFeXToEUR" localSheetId="2" hidden="1">1/EUReXToLUF</definedName>
    <definedName name="LUFeXToEUR" localSheetId="9" hidden="1">1/EUReXToLUF</definedName>
    <definedName name="LUFeXToEUR" localSheetId="13" hidden="1">1/EUReXToLUF</definedName>
    <definedName name="LUFeXToEUR" localSheetId="14" hidden="1">1/EUReXToLUF</definedName>
    <definedName name="LUFeXToEUR" localSheetId="10" hidden="1">1/EUReXToLUF</definedName>
    <definedName name="LUFeXToEUR" localSheetId="11" hidden="1">1/EUReXToLUF</definedName>
    <definedName name="LUFeXToEUR" localSheetId="15" hidden="1">1/EUReXToLUF</definedName>
    <definedName name="LUFeXToEUR" localSheetId="0" hidden="1">1/EUReXToLUF</definedName>
    <definedName name="LUFeXToEUR" localSheetId="16" hidden="1">1/EUReXToLUF</definedName>
    <definedName name="LUFeXToEUR" localSheetId="4" hidden="1">1/EUReXToLUF</definedName>
    <definedName name="LUFeXToEUR" hidden="1">1/EUReXToLUF</definedName>
    <definedName name="Modes">[3]Carbon_Report_hidden!$A$2:$A$6</definedName>
    <definedName name="neu" hidden="1">#N/A</definedName>
    <definedName name="NLGeXToEUR" localSheetId="2" hidden="1">1/EUReXToNLG</definedName>
    <definedName name="NLGeXToEUR" localSheetId="9" hidden="1">1/EUReXToNLG</definedName>
    <definedName name="NLGeXToEUR" localSheetId="13" hidden="1">1/EUReXToNLG</definedName>
    <definedName name="NLGeXToEUR" localSheetId="14" hidden="1">1/EUReXToNLG</definedName>
    <definedName name="NLGeXToEUR" localSheetId="10" hidden="1">1/EUReXToNLG</definedName>
    <definedName name="NLGeXToEUR" localSheetId="11" hidden="1">1/EUReXToNLG</definedName>
    <definedName name="NLGeXToEUR" localSheetId="15" hidden="1">1/EUReXToNLG</definedName>
    <definedName name="NLGeXToEUR" localSheetId="0" hidden="1">1/EUReXToNLG</definedName>
    <definedName name="NLGeXToEUR" localSheetId="16" hidden="1">1/EUReXToNLG</definedName>
    <definedName name="NLGeXToEUR" localSheetId="4" hidden="1">1/EUReXToNLG</definedName>
    <definedName name="NLGeXToEUR" hidden="1">1/EUReXToNLG</definedName>
    <definedName name="PBaE_Passiva12_02" localSheetId="2" hidden="1">1/EUReXToFRF</definedName>
    <definedName name="PBaE_Passiva12_02" localSheetId="9" hidden="1">1/EUReXToFRF</definedName>
    <definedName name="PBaE_Passiva12_02" localSheetId="13" hidden="1">1/EUReXToFRF</definedName>
    <definedName name="PBaE_Passiva12_02" localSheetId="14" hidden="1">1/EUReXToFRF</definedName>
    <definedName name="PBaE_Passiva12_02" localSheetId="10" hidden="1">1/EUReXToFRF</definedName>
    <definedName name="PBaE_Passiva12_02" localSheetId="11" hidden="1">1/EUReXToFRF</definedName>
    <definedName name="PBaE_Passiva12_02" localSheetId="15" hidden="1">1/EUReXToFRF</definedName>
    <definedName name="PBaE_Passiva12_02" localSheetId="0" hidden="1">1/EUReXToFRF</definedName>
    <definedName name="PBaE_Passiva12_02" localSheetId="16" hidden="1">1/EUReXToFRF</definedName>
    <definedName name="PBaE_Passiva12_02" localSheetId="4" hidden="1">1/EUReXToFRF</definedName>
    <definedName name="PBaE_Passiva12_02" hidden="1">1/EUReXToFRF</definedName>
    <definedName name="PTEeXToEUR" localSheetId="2" hidden="1">1/EUReXToPTE</definedName>
    <definedName name="PTEeXToEUR" localSheetId="9" hidden="1">1/EUReXToPTE</definedName>
    <definedName name="PTEeXToEUR" localSheetId="13" hidden="1">1/EUReXToPTE</definedName>
    <definedName name="PTEeXToEUR" localSheetId="14" hidden="1">1/EUReXToPTE</definedName>
    <definedName name="PTEeXToEUR" localSheetId="10" hidden="1">1/EUReXToPTE</definedName>
    <definedName name="PTEeXToEUR" localSheetId="11" hidden="1">1/EUReXToPTE</definedName>
    <definedName name="PTEeXToEUR" localSheetId="15" hidden="1">1/EUReXToPTE</definedName>
    <definedName name="PTEeXToEUR" localSheetId="0" hidden="1">1/EUReXToPTE</definedName>
    <definedName name="PTEeXToEUR" localSheetId="16" hidden="1">1/EUReXToPTE</definedName>
    <definedName name="PTEeXToEUR" localSheetId="4" hidden="1">1/EUReXToPTE</definedName>
    <definedName name="PTEeXToEUR" hidden="1">1/EUReXToPTE</definedName>
    <definedName name="SAPBEXhrIndnt" hidden="1">1</definedName>
    <definedName name="SAPBEXrevision" hidden="1">1</definedName>
    <definedName name="SAPBEXsysID" hidden="1">"BPC"</definedName>
    <definedName name="SAPBEXwbID" localSheetId="0" hidden="1">"3U0BPPGWCJ4GZQ82R4YAZYIDR"</definedName>
    <definedName name="SAPBEXwbID" hidden="1">"3SZW9EU9KKWAUCMKKJM2MCGI7"</definedName>
    <definedName name="silke" localSheetId="2" hidden="1">1/EUReXToITL</definedName>
    <definedName name="silke" localSheetId="9" hidden="1">1/EUReXToITL</definedName>
    <definedName name="silke" localSheetId="13" hidden="1">1/EUReXToITL</definedName>
    <definedName name="silke" localSheetId="14" hidden="1">1/EUReXToITL</definedName>
    <definedName name="silke" localSheetId="10" hidden="1">1/EUReXToITL</definedName>
    <definedName name="silke" localSheetId="11" hidden="1">1/EUReXToITL</definedName>
    <definedName name="silke" localSheetId="15" hidden="1">1/EUReXToITL</definedName>
    <definedName name="silke" localSheetId="0" hidden="1">1/EUReXToITL</definedName>
    <definedName name="silke" localSheetId="16" hidden="1">1/EUReXToITL</definedName>
    <definedName name="silke" localSheetId="4" hidden="1">1/EUReXToITL</definedName>
    <definedName name="silke" hidden="1">1/EUReXToITL</definedName>
    <definedName name="silke1" localSheetId="2" hidden="1">1/EUReXToLUF</definedName>
    <definedName name="silke1" localSheetId="9" hidden="1">1/EUReXToLUF</definedName>
    <definedName name="silke1" localSheetId="13" hidden="1">1/EUReXToLUF</definedName>
    <definedName name="silke1" localSheetId="14" hidden="1">1/EUReXToLUF</definedName>
    <definedName name="silke1" localSheetId="10" hidden="1">1/EUReXToLUF</definedName>
    <definedName name="silke1" localSheetId="11" hidden="1">1/EUReXToLUF</definedName>
    <definedName name="silke1" localSheetId="15" hidden="1">1/EUReXToLUF</definedName>
    <definedName name="silke1" localSheetId="0" hidden="1">1/EUReXToLUF</definedName>
    <definedName name="silke1" localSheetId="16" hidden="1">1/EUReXToLUF</definedName>
    <definedName name="silke1" localSheetId="4" hidden="1">1/EUReXToLUF</definedName>
    <definedName name="silke1" hidden="1">1/EUReXToLUF</definedName>
    <definedName name="Split">'[4]DropDownList Contents'!$A$1:$A$4</definedName>
    <definedName name="standard">[3]Emission_Factors_Road_hidden!$B$29</definedName>
    <definedName name="test" localSheetId="3">Fahrzeugflotte!$A$1:$L$38</definedName>
    <definedName name="test1" localSheetId="9" hidden="1">1/EUReXToATS</definedName>
    <definedName name="test1" localSheetId="10" hidden="1">1/EUReXToATS</definedName>
    <definedName name="test1" hidden="1">1/EUReXToATS</definedName>
    <definedName name="uuuzzzzzzzz" localSheetId="2" hidden="1">1/EUReXToPTE</definedName>
    <definedName name="uuuzzzzzzzz" localSheetId="9" hidden="1">1/EUReXToPTE</definedName>
    <definedName name="uuuzzzzzzzz" localSheetId="13" hidden="1">1/EUReXToPTE</definedName>
    <definedName name="uuuzzzzzzzz" localSheetId="14" hidden="1">1/EUReXToPTE</definedName>
    <definedName name="uuuzzzzzzzz" localSheetId="10" hidden="1">1/EUReXToPTE</definedName>
    <definedName name="uuuzzzzzzzz" localSheetId="11" hidden="1">1/EUReXToPTE</definedName>
    <definedName name="uuuzzzzzzzz" localSheetId="15" hidden="1">1/EUReXToPTE</definedName>
    <definedName name="uuuzzzzzzzz" localSheetId="0" hidden="1">1/EUReXToPTE</definedName>
    <definedName name="uuuzzzzzzzz" localSheetId="16" hidden="1">1/EUReXToPTE</definedName>
    <definedName name="uuuzzzzzzzz" localSheetId="4" hidden="1">1/EUReXToPTE</definedName>
    <definedName name="uuuzzzzzzzz" hidden="1">1/EUReXToPTE</definedName>
    <definedName name="wrn.612." localSheetId="13" hidden="1">{#N/A,#N/A,FALSE,"Deckblatt  Externe Prod.";#N/A,#N/A,FALSE,"BRIEFPOST BRIEF";#N/A,#N/A,FALSE,"BRIEFPOST ZUSATZ";#N/A,#N/A,FALSE,"BRIEFPOST INFOPOST";#N/A,#N/A,FALSE,"BRIEFPOST PRESSE";#N/A,#N/A,FALSE,"LEISTUNGEN FÜR DRITTE";#N/A,#N/A,FALSE,"BRIEFPOST EPOST";#N/A,#N/A,FALSE,"PHILATELIE";#N/A,#N/A,FALSE,"NGF"}</definedName>
    <definedName name="wrn.612." localSheetId="14" hidden="1">{#N/A,#N/A,FALSE,"Deckblatt  Externe Prod.";#N/A,#N/A,FALSE,"BRIEFPOST BRIEF";#N/A,#N/A,FALSE,"BRIEFPOST ZUSATZ";#N/A,#N/A,FALSE,"BRIEFPOST INFOPOST";#N/A,#N/A,FALSE,"BRIEFPOST PRESSE";#N/A,#N/A,FALSE,"LEISTUNGEN FÜR DRITTE";#N/A,#N/A,FALSE,"BRIEFPOST EPOST";#N/A,#N/A,FALSE,"PHILATELIE";#N/A,#N/A,FALSE,"NGF"}</definedName>
    <definedName name="wrn.612." localSheetId="11" hidden="1">{#N/A,#N/A,FALSE,"Deckblatt  Externe Prod.";#N/A,#N/A,FALSE,"BRIEFPOST BRIEF";#N/A,#N/A,FALSE,"BRIEFPOST ZUSATZ";#N/A,#N/A,FALSE,"BRIEFPOST INFOPOST";#N/A,#N/A,FALSE,"BRIEFPOST PRESSE";#N/A,#N/A,FALSE,"LEISTUNGEN FÜR DRITTE";#N/A,#N/A,FALSE,"BRIEFPOST EPOST";#N/A,#N/A,FALSE,"PHILATELIE";#N/A,#N/A,FALSE,"NGF"}</definedName>
    <definedName name="wrn.612." localSheetId="15" hidden="1">{#N/A,#N/A,FALSE,"Deckblatt  Externe Prod.";#N/A,#N/A,FALSE,"BRIEFPOST BRIEF";#N/A,#N/A,FALSE,"BRIEFPOST ZUSATZ";#N/A,#N/A,FALSE,"BRIEFPOST INFOPOST";#N/A,#N/A,FALSE,"BRIEFPOST PRESSE";#N/A,#N/A,FALSE,"LEISTUNGEN FÜR DRITTE";#N/A,#N/A,FALSE,"BRIEFPOST EPOST";#N/A,#N/A,FALSE,"PHILATELIE";#N/A,#N/A,FALSE,"NGF"}</definedName>
    <definedName name="wrn.612." localSheetId="0" hidden="1">{#N/A,#N/A,FALSE,"Deckblatt  Externe Prod.";#N/A,#N/A,FALSE,"BRIEFPOST BRIEF";#N/A,#N/A,FALSE,"BRIEFPOST ZUSATZ";#N/A,#N/A,FALSE,"BRIEFPOST INFOPOST";#N/A,#N/A,FALSE,"BRIEFPOST PRESSE";#N/A,#N/A,FALSE,"LEISTUNGEN FÜR DRITTE";#N/A,#N/A,FALSE,"BRIEFPOST EPOST";#N/A,#N/A,FALSE,"PHILATELIE";#N/A,#N/A,FALSE,"NGF"}</definedName>
    <definedName name="wrn.612." localSheetId="16" hidden="1">{#N/A,#N/A,FALSE,"Deckblatt  Externe Prod.";#N/A,#N/A,FALSE,"BRIEFPOST BRIEF";#N/A,#N/A,FALSE,"BRIEFPOST ZUSATZ";#N/A,#N/A,FALSE,"BRIEFPOST INFOPOST";#N/A,#N/A,FALSE,"BRIEFPOST PRESSE";#N/A,#N/A,FALSE,"LEISTUNGEN FÜR DRITTE";#N/A,#N/A,FALSE,"BRIEFPOST EPOST";#N/A,#N/A,FALSE,"PHILATELIE";#N/A,#N/A,FALSE,"NGF"}</definedName>
    <definedName name="wrn.612." hidden="1">{#N/A,#N/A,FALSE,"Deckblatt  Externe Prod.";#N/A,#N/A,FALSE,"BRIEFPOST BRIEF";#N/A,#N/A,FALSE,"BRIEFPOST ZUSATZ";#N/A,#N/A,FALSE,"BRIEFPOST INFOPOST";#N/A,#N/A,FALSE,"BRIEFPOST PRESSE";#N/A,#N/A,FALSE,"LEISTUNGEN FÜR DRITTE";#N/A,#N/A,FALSE,"BRIEFPOST EPOST";#N/A,#N/A,FALSE,"PHILATELIE";#N/A,#N/A,FALSE,"NGF"}</definedName>
    <definedName name="wrn.613." localSheetId="13" hidden="1">{#N/A,#N/A,FALSE,"Schalter u. Päckchen";#N/A,#N/A,FALSE,"Selbstbucher";#N/A,#N/A,FALSE,"Infopost Schwer";#N/A,#N/A,FALSE,"Zusatzleistungen";#N/A,#N/A,FALSE,"INTERNAT POST Bf i.d.A";#N/A,#N/A,FALSE,"INTERNAT POST Fracht i.d.A.";#N/A,#N/A,FALSE,"INTERNAT POST Bf a.d.A.";#N/A,#N/A,FALSE,"INTERNAT POST Fracht a.d.A."}</definedName>
    <definedName name="wrn.613." localSheetId="14" hidden="1">{#N/A,#N/A,FALSE,"Schalter u. Päckchen";#N/A,#N/A,FALSE,"Selbstbucher";#N/A,#N/A,FALSE,"Infopost Schwer";#N/A,#N/A,FALSE,"Zusatzleistungen";#N/A,#N/A,FALSE,"INTERNAT POST Bf i.d.A";#N/A,#N/A,FALSE,"INTERNAT POST Fracht i.d.A.";#N/A,#N/A,FALSE,"INTERNAT POST Bf a.d.A.";#N/A,#N/A,FALSE,"INTERNAT POST Fracht a.d.A."}</definedName>
    <definedName name="wrn.613." localSheetId="11" hidden="1">{#N/A,#N/A,FALSE,"Schalter u. Päckchen";#N/A,#N/A,FALSE,"Selbstbucher";#N/A,#N/A,FALSE,"Infopost Schwer";#N/A,#N/A,FALSE,"Zusatzleistungen";#N/A,#N/A,FALSE,"INTERNAT POST Bf i.d.A";#N/A,#N/A,FALSE,"INTERNAT POST Fracht i.d.A.";#N/A,#N/A,FALSE,"INTERNAT POST Bf a.d.A.";#N/A,#N/A,FALSE,"INTERNAT POST Fracht a.d.A."}</definedName>
    <definedName name="wrn.613." localSheetId="15" hidden="1">{#N/A,#N/A,FALSE,"Schalter u. Päckchen";#N/A,#N/A,FALSE,"Selbstbucher";#N/A,#N/A,FALSE,"Infopost Schwer";#N/A,#N/A,FALSE,"Zusatzleistungen";#N/A,#N/A,FALSE,"INTERNAT POST Bf i.d.A";#N/A,#N/A,FALSE,"INTERNAT POST Fracht i.d.A.";#N/A,#N/A,FALSE,"INTERNAT POST Bf a.d.A.";#N/A,#N/A,FALSE,"INTERNAT POST Fracht a.d.A."}</definedName>
    <definedName name="wrn.613." localSheetId="0" hidden="1">{#N/A,#N/A,FALSE,"Schalter u. Päckchen";#N/A,#N/A,FALSE,"Selbstbucher";#N/A,#N/A,FALSE,"Infopost Schwer";#N/A,#N/A,FALSE,"Zusatzleistungen";#N/A,#N/A,FALSE,"INTERNAT POST Bf i.d.A";#N/A,#N/A,FALSE,"INTERNAT POST Fracht i.d.A.";#N/A,#N/A,FALSE,"INTERNAT POST Bf a.d.A.";#N/A,#N/A,FALSE,"INTERNAT POST Fracht a.d.A."}</definedName>
    <definedName name="wrn.613." localSheetId="16" hidden="1">{#N/A,#N/A,FALSE,"Schalter u. Päckchen";#N/A,#N/A,FALSE,"Selbstbucher";#N/A,#N/A,FALSE,"Infopost Schwer";#N/A,#N/A,FALSE,"Zusatzleistungen";#N/A,#N/A,FALSE,"INTERNAT POST Bf i.d.A";#N/A,#N/A,FALSE,"INTERNAT POST Fracht i.d.A.";#N/A,#N/A,FALSE,"INTERNAT POST Bf a.d.A.";#N/A,#N/A,FALSE,"INTERNAT POST Fracht a.d.A."}</definedName>
    <definedName name="wrn.613." hidden="1">{#N/A,#N/A,FALSE,"Schalter u. Päckchen";#N/A,#N/A,FALSE,"Selbstbucher";#N/A,#N/A,FALSE,"Infopost Schwer";#N/A,#N/A,FALSE,"Zusatzleistungen";#N/A,#N/A,FALSE,"INTERNAT POST Bf i.d.A";#N/A,#N/A,FALSE,"INTERNAT POST Fracht i.d.A.";#N/A,#N/A,FALSE,"INTERNAT POST Bf a.d.A.";#N/A,#N/A,FALSE,"INTERNAT POST Fracht a.d.A."}</definedName>
    <definedName name="wrn.614." localSheetId="13" hidden="1">{#N/A,#N/A,FALSE,"PF PBANK";#N/A,#N/A,FALSE,"POSTFILIALEN TELEKOM";#N/A,#N/A,FALSE,"POSTFILIALEN LSTG F DRITTE";#N/A,#N/A,FALSE,"POSTFILIALEN HANDELSWARE"}</definedName>
    <definedName name="wrn.614." localSheetId="14" hidden="1">{#N/A,#N/A,FALSE,"PF PBANK";#N/A,#N/A,FALSE,"POSTFILIALEN TELEKOM";#N/A,#N/A,FALSE,"POSTFILIALEN LSTG F DRITTE";#N/A,#N/A,FALSE,"POSTFILIALEN HANDELSWARE"}</definedName>
    <definedName name="wrn.614." localSheetId="11" hidden="1">{#N/A,#N/A,FALSE,"PF PBANK";#N/A,#N/A,FALSE,"POSTFILIALEN TELEKOM";#N/A,#N/A,FALSE,"POSTFILIALEN LSTG F DRITTE";#N/A,#N/A,FALSE,"POSTFILIALEN HANDELSWARE"}</definedName>
    <definedName name="wrn.614." localSheetId="15" hidden="1">{#N/A,#N/A,FALSE,"PF PBANK";#N/A,#N/A,FALSE,"POSTFILIALEN TELEKOM";#N/A,#N/A,FALSE,"POSTFILIALEN LSTG F DRITTE";#N/A,#N/A,FALSE,"POSTFILIALEN HANDELSWARE"}</definedName>
    <definedName name="wrn.614." localSheetId="0" hidden="1">{#N/A,#N/A,FALSE,"PF PBANK";#N/A,#N/A,FALSE,"POSTFILIALEN TELEKOM";#N/A,#N/A,FALSE,"POSTFILIALEN LSTG F DRITTE";#N/A,#N/A,FALSE,"POSTFILIALEN HANDELSWARE"}</definedName>
    <definedName name="wrn.614." localSheetId="16" hidden="1">{#N/A,#N/A,FALSE,"PF PBANK";#N/A,#N/A,FALSE,"POSTFILIALEN TELEKOM";#N/A,#N/A,FALSE,"POSTFILIALEN LSTG F DRITTE";#N/A,#N/A,FALSE,"POSTFILIALEN HANDELSWARE"}</definedName>
    <definedName name="wrn.614." hidden="1">{#N/A,#N/A,FALSE,"PF PBANK";#N/A,#N/A,FALSE,"POSTFILIALEN TELEKOM";#N/A,#N/A,FALSE,"POSTFILIALEN LSTG F DRITTE";#N/A,#N/A,FALSE,"POSTFILIALEN HANDELSWARE"}</definedName>
    <definedName name="wrn.615." localSheetId="13" hidden="1">{#N/A,#N/A,FALSE,"SFD";#N/A,#N/A,FALSE,"RENTE"}</definedName>
    <definedName name="wrn.615." localSheetId="14" hidden="1">{#N/A,#N/A,FALSE,"SFD";#N/A,#N/A,FALSE,"RENTE"}</definedName>
    <definedName name="wrn.615." localSheetId="11" hidden="1">{#N/A,#N/A,FALSE,"SFD";#N/A,#N/A,FALSE,"RENTE"}</definedName>
    <definedName name="wrn.615." localSheetId="15" hidden="1">{#N/A,#N/A,FALSE,"SFD";#N/A,#N/A,FALSE,"RENTE"}</definedName>
    <definedName name="wrn.615." localSheetId="0" hidden="1">{#N/A,#N/A,FALSE,"SFD";#N/A,#N/A,FALSE,"RENTE"}</definedName>
    <definedName name="wrn.615." localSheetId="16" hidden="1">{#N/A,#N/A,FALSE,"SFD";#N/A,#N/A,FALSE,"RENTE"}</definedName>
    <definedName name="wrn.615." hidden="1">{#N/A,#N/A,FALSE,"SFD";#N/A,#N/A,FALSE,"RENTE"}</definedName>
    <definedName name="wrn.Bericht." localSheetId="13"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rn.Bericht." localSheetId="14"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rn.Bericht." localSheetId="11"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rn.Bericht." localSheetId="15"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rn.Bericht." localSheetId="0"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rn.Bericht." localSheetId="16"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rn.Bericht." hidden="1">{#N/A,#N/A,FALSE,"Briefsendungen i. d. A.";#N/A,#N/A,FALSE,"Frachtpost i. d. A.";#N/A,#N/A,FALSE,"Briefsendungen a. d. A.";#N/A,#N/A,FALSE,"Frachtpost a. d. A.";#N/A,#N/A,FALSE,"Erlöse";#N/A,#N/A,FALSE,"Briefpost";#N/A,#N/A,FALSE,"Frachtpost";#N/A,#N/A,FALSE,"Postfilialen";#N/A,#N/A,FALSE,"ePost";#N/A,#N/A,FALSE,"Philatelie";#N/A,#N/A,FALSE,"Postrentendienst";#N/A,#N/A,FALSE,"Dritte";#N/A,#N/A,FALSE,"Telekom";#N/A,#N/A,FALSE,"Postbank";#N/A,#N/A,FALSE,"Immobilien LSU"}</definedName>
    <definedName name="ww" localSheetId="13" hidden="1">{#N/A,#N/A,FALSE,"Schalter u. Päckchen";#N/A,#N/A,FALSE,"Selbstbucher";#N/A,#N/A,FALSE,"Infopost Schwer";#N/A,#N/A,FALSE,"Zusatzleistungen";#N/A,#N/A,FALSE,"INTERNAT POST Bf i.d.A";#N/A,#N/A,FALSE,"INTERNAT POST Fracht i.d.A.";#N/A,#N/A,FALSE,"INTERNAT POST Bf a.d.A.";#N/A,#N/A,FALSE,"INTERNAT POST Fracht a.d.A."}</definedName>
    <definedName name="ww" localSheetId="14" hidden="1">{#N/A,#N/A,FALSE,"Schalter u. Päckchen";#N/A,#N/A,FALSE,"Selbstbucher";#N/A,#N/A,FALSE,"Infopost Schwer";#N/A,#N/A,FALSE,"Zusatzleistungen";#N/A,#N/A,FALSE,"INTERNAT POST Bf i.d.A";#N/A,#N/A,FALSE,"INTERNAT POST Fracht i.d.A.";#N/A,#N/A,FALSE,"INTERNAT POST Bf a.d.A.";#N/A,#N/A,FALSE,"INTERNAT POST Fracht a.d.A."}</definedName>
    <definedName name="ww" localSheetId="11" hidden="1">{#N/A,#N/A,FALSE,"Schalter u. Päckchen";#N/A,#N/A,FALSE,"Selbstbucher";#N/A,#N/A,FALSE,"Infopost Schwer";#N/A,#N/A,FALSE,"Zusatzleistungen";#N/A,#N/A,FALSE,"INTERNAT POST Bf i.d.A";#N/A,#N/A,FALSE,"INTERNAT POST Fracht i.d.A.";#N/A,#N/A,FALSE,"INTERNAT POST Bf a.d.A.";#N/A,#N/A,FALSE,"INTERNAT POST Fracht a.d.A."}</definedName>
    <definedName name="ww" localSheetId="15" hidden="1">{#N/A,#N/A,FALSE,"Schalter u. Päckchen";#N/A,#N/A,FALSE,"Selbstbucher";#N/A,#N/A,FALSE,"Infopost Schwer";#N/A,#N/A,FALSE,"Zusatzleistungen";#N/A,#N/A,FALSE,"INTERNAT POST Bf i.d.A";#N/A,#N/A,FALSE,"INTERNAT POST Fracht i.d.A.";#N/A,#N/A,FALSE,"INTERNAT POST Bf a.d.A.";#N/A,#N/A,FALSE,"INTERNAT POST Fracht a.d.A."}</definedName>
    <definedName name="ww" localSheetId="0" hidden="1">{#N/A,#N/A,FALSE,"Schalter u. Päckchen";#N/A,#N/A,FALSE,"Selbstbucher";#N/A,#N/A,FALSE,"Infopost Schwer";#N/A,#N/A,FALSE,"Zusatzleistungen";#N/A,#N/A,FALSE,"INTERNAT POST Bf i.d.A";#N/A,#N/A,FALSE,"INTERNAT POST Fracht i.d.A.";#N/A,#N/A,FALSE,"INTERNAT POST Bf a.d.A.";#N/A,#N/A,FALSE,"INTERNAT POST Fracht a.d.A."}</definedName>
    <definedName name="ww" localSheetId="16" hidden="1">{#N/A,#N/A,FALSE,"Schalter u. Päckchen";#N/A,#N/A,FALSE,"Selbstbucher";#N/A,#N/A,FALSE,"Infopost Schwer";#N/A,#N/A,FALSE,"Zusatzleistungen";#N/A,#N/A,FALSE,"INTERNAT POST Bf i.d.A";#N/A,#N/A,FALSE,"INTERNAT POST Fracht i.d.A.";#N/A,#N/A,FALSE,"INTERNAT POST Bf a.d.A.";#N/A,#N/A,FALSE,"INTERNAT POST Fracht a.d.A."}</definedName>
    <definedName name="ww" hidden="1">{#N/A,#N/A,FALSE,"Schalter u. Päckchen";#N/A,#N/A,FALSE,"Selbstbucher";#N/A,#N/A,FALSE,"Infopost Schwer";#N/A,#N/A,FALSE,"Zusatzleistungen";#N/A,#N/A,FALSE,"INTERNAT POST Bf i.d.A";#N/A,#N/A,FALSE,"INTERNAT POST Fracht i.d.A.";#N/A,#N/A,FALSE,"INTERNAT POST Bf a.d.A.";#N/A,#N/A,FALSE,"INTERNAT POST Fracht a.d.A."}</definedName>
    <definedName name="x" localSheetId="13" hidden="1">{#N/A,#N/A,FALSE,"Deckblatt  Externe Prod.";#N/A,#N/A,FALSE,"BRIEFPOST BRIEF";#N/A,#N/A,FALSE,"BRIEFPOST ZUSATZ";#N/A,#N/A,FALSE,"BRIEFPOST INFOPOST";#N/A,#N/A,FALSE,"BRIEFPOST PRESSE";#N/A,#N/A,FALSE,"LEISTUNGEN FÜR DRITTE";#N/A,#N/A,FALSE,"BRIEFPOST EPOST";#N/A,#N/A,FALSE,"PHILATELIE";#N/A,#N/A,FALSE,"NGF"}</definedName>
    <definedName name="x" localSheetId="14" hidden="1">{#N/A,#N/A,FALSE,"Deckblatt  Externe Prod.";#N/A,#N/A,FALSE,"BRIEFPOST BRIEF";#N/A,#N/A,FALSE,"BRIEFPOST ZUSATZ";#N/A,#N/A,FALSE,"BRIEFPOST INFOPOST";#N/A,#N/A,FALSE,"BRIEFPOST PRESSE";#N/A,#N/A,FALSE,"LEISTUNGEN FÜR DRITTE";#N/A,#N/A,FALSE,"BRIEFPOST EPOST";#N/A,#N/A,FALSE,"PHILATELIE";#N/A,#N/A,FALSE,"NGF"}</definedName>
    <definedName name="x" localSheetId="15" hidden="1">{#N/A,#N/A,FALSE,"Deckblatt  Externe Prod.";#N/A,#N/A,FALSE,"BRIEFPOST BRIEF";#N/A,#N/A,FALSE,"BRIEFPOST ZUSATZ";#N/A,#N/A,FALSE,"BRIEFPOST INFOPOST";#N/A,#N/A,FALSE,"BRIEFPOST PRESSE";#N/A,#N/A,FALSE,"LEISTUNGEN FÜR DRITTE";#N/A,#N/A,FALSE,"BRIEFPOST EPOST";#N/A,#N/A,FALSE,"PHILATELIE";#N/A,#N/A,FALSE,"NGF"}</definedName>
    <definedName name="x" localSheetId="0" hidden="1">{#N/A,#N/A,FALSE,"Deckblatt  Externe Prod.";#N/A,#N/A,FALSE,"BRIEFPOST BRIEF";#N/A,#N/A,FALSE,"BRIEFPOST ZUSATZ";#N/A,#N/A,FALSE,"BRIEFPOST INFOPOST";#N/A,#N/A,FALSE,"BRIEFPOST PRESSE";#N/A,#N/A,FALSE,"LEISTUNGEN FÜR DRITTE";#N/A,#N/A,FALSE,"BRIEFPOST EPOST";#N/A,#N/A,FALSE,"PHILATELIE";#N/A,#N/A,FALSE,"NGF"}</definedName>
    <definedName name="x" localSheetId="16" hidden="1">{#N/A,#N/A,FALSE,"Deckblatt  Externe Prod.";#N/A,#N/A,FALSE,"BRIEFPOST BRIEF";#N/A,#N/A,FALSE,"BRIEFPOST ZUSATZ";#N/A,#N/A,FALSE,"BRIEFPOST INFOPOST";#N/A,#N/A,FALSE,"BRIEFPOST PRESSE";#N/A,#N/A,FALSE,"LEISTUNGEN FÜR DRITTE";#N/A,#N/A,FALSE,"BRIEFPOST EPOST";#N/A,#N/A,FALSE,"PHILATELIE";#N/A,#N/A,FALSE,"NGF"}</definedName>
    <definedName name="x" hidden="1">{#N/A,#N/A,FALSE,"Deckblatt  Externe Prod.";#N/A,#N/A,FALSE,"BRIEFPOST BRIEF";#N/A,#N/A,FALSE,"BRIEFPOST ZUSATZ";#N/A,#N/A,FALSE,"BRIEFPOST INFOPOST";#N/A,#N/A,FALSE,"BRIEFPOST PRESSE";#N/A,#N/A,FALSE,"LEISTUNGEN FÜR DRITTE";#N/A,#N/A,FALSE,"BRIEFPOST EPOST";#N/A,#N/A,FALSE,"PHILATELIE";#N/A,#N/A,FALSE,"NGF"}</definedName>
    <definedName name="xxx" localSheetId="13" hidden="1">{#N/A,#N/A,FALSE,"Deckblatt  Externe Prod.";#N/A,#N/A,FALSE,"BRIEFPOST BRIEF";#N/A,#N/A,FALSE,"BRIEFPOST ZUSATZ";#N/A,#N/A,FALSE,"BRIEFPOST INFOPOST";#N/A,#N/A,FALSE,"BRIEFPOST PRESSE";#N/A,#N/A,FALSE,"LEISTUNGEN FÜR DRITTE";#N/A,#N/A,FALSE,"BRIEFPOST EPOST";#N/A,#N/A,FALSE,"PHILATELIE";#N/A,#N/A,FALSE,"NGF"}</definedName>
    <definedName name="xxx" localSheetId="14" hidden="1">{#N/A,#N/A,FALSE,"Deckblatt  Externe Prod.";#N/A,#N/A,FALSE,"BRIEFPOST BRIEF";#N/A,#N/A,FALSE,"BRIEFPOST ZUSATZ";#N/A,#N/A,FALSE,"BRIEFPOST INFOPOST";#N/A,#N/A,FALSE,"BRIEFPOST PRESSE";#N/A,#N/A,FALSE,"LEISTUNGEN FÜR DRITTE";#N/A,#N/A,FALSE,"BRIEFPOST EPOST";#N/A,#N/A,FALSE,"PHILATELIE";#N/A,#N/A,FALSE,"NGF"}</definedName>
    <definedName name="xxx" localSheetId="11" hidden="1">{#N/A,#N/A,FALSE,"Deckblatt  Externe Prod.";#N/A,#N/A,FALSE,"BRIEFPOST BRIEF";#N/A,#N/A,FALSE,"BRIEFPOST ZUSATZ";#N/A,#N/A,FALSE,"BRIEFPOST INFOPOST";#N/A,#N/A,FALSE,"BRIEFPOST PRESSE";#N/A,#N/A,FALSE,"LEISTUNGEN FÜR DRITTE";#N/A,#N/A,FALSE,"BRIEFPOST EPOST";#N/A,#N/A,FALSE,"PHILATELIE";#N/A,#N/A,FALSE,"NGF"}</definedName>
    <definedName name="xxx" localSheetId="15" hidden="1">{#N/A,#N/A,FALSE,"Deckblatt  Externe Prod.";#N/A,#N/A,FALSE,"BRIEFPOST BRIEF";#N/A,#N/A,FALSE,"BRIEFPOST ZUSATZ";#N/A,#N/A,FALSE,"BRIEFPOST INFOPOST";#N/A,#N/A,FALSE,"BRIEFPOST PRESSE";#N/A,#N/A,FALSE,"LEISTUNGEN FÜR DRITTE";#N/A,#N/A,FALSE,"BRIEFPOST EPOST";#N/A,#N/A,FALSE,"PHILATELIE";#N/A,#N/A,FALSE,"NGF"}</definedName>
    <definedName name="xxx" localSheetId="0" hidden="1">{#N/A,#N/A,FALSE,"Deckblatt  Externe Prod.";#N/A,#N/A,FALSE,"BRIEFPOST BRIEF";#N/A,#N/A,FALSE,"BRIEFPOST ZUSATZ";#N/A,#N/A,FALSE,"BRIEFPOST INFOPOST";#N/A,#N/A,FALSE,"BRIEFPOST PRESSE";#N/A,#N/A,FALSE,"LEISTUNGEN FÜR DRITTE";#N/A,#N/A,FALSE,"BRIEFPOST EPOST";#N/A,#N/A,FALSE,"PHILATELIE";#N/A,#N/A,FALSE,"NGF"}</definedName>
    <definedName name="xxx" localSheetId="16" hidden="1">{#N/A,#N/A,FALSE,"Deckblatt  Externe Prod.";#N/A,#N/A,FALSE,"BRIEFPOST BRIEF";#N/A,#N/A,FALSE,"BRIEFPOST ZUSATZ";#N/A,#N/A,FALSE,"BRIEFPOST INFOPOST";#N/A,#N/A,FALSE,"BRIEFPOST PRESSE";#N/A,#N/A,FALSE,"LEISTUNGEN FÜR DRITTE";#N/A,#N/A,FALSE,"BRIEFPOST EPOST";#N/A,#N/A,FALSE,"PHILATELIE";#N/A,#N/A,FALSE,"NGF"}</definedName>
    <definedName name="xxx" hidden="1">{#N/A,#N/A,FALSE,"Deckblatt  Externe Prod.";#N/A,#N/A,FALSE,"BRIEFPOST BRIEF";#N/A,#N/A,FALSE,"BRIEFPOST ZUSATZ";#N/A,#N/A,FALSE,"BRIEFPOST INFOPOST";#N/A,#N/A,FALSE,"BRIEFPOST PRESSE";#N/A,#N/A,FALSE,"LEISTUNGEN FÜR DRITTE";#N/A,#N/A,FALSE,"BRIEFPOST EPOST";#N/A,#N/A,FALSE,"PHILATELIE";#N/A,#N/A,FALSE,"NGF"}</definedName>
    <definedName name="xxxxx" localSheetId="13" hidden="1">{#N/A,#N/A,FALSE,"SFD";#N/A,#N/A,FALSE,"RENTE"}</definedName>
    <definedName name="xxxxx" localSheetId="14" hidden="1">{#N/A,#N/A,FALSE,"SFD";#N/A,#N/A,FALSE,"RENTE"}</definedName>
    <definedName name="xxxxx" localSheetId="11" hidden="1">{#N/A,#N/A,FALSE,"SFD";#N/A,#N/A,FALSE,"RENTE"}</definedName>
    <definedName name="xxxxx" localSheetId="15" hidden="1">{#N/A,#N/A,FALSE,"SFD";#N/A,#N/A,FALSE,"RENTE"}</definedName>
    <definedName name="xxxxx" localSheetId="0" hidden="1">{#N/A,#N/A,FALSE,"SFD";#N/A,#N/A,FALSE,"RENTE"}</definedName>
    <definedName name="xxxxx" localSheetId="16" hidden="1">{#N/A,#N/A,FALSE,"SFD";#N/A,#N/A,FALSE,"RENTE"}</definedName>
    <definedName name="xxxxx" hidden="1">{#N/A,#N/A,FALSE,"SFD";#N/A,#N/A,FALSE,"RENTE"}</definedName>
    <definedName name="y" localSheetId="2" hidden="1">1/EUReXToDEM</definedName>
    <definedName name="y" localSheetId="9" hidden="1">1/EUReXToDEM</definedName>
    <definedName name="y" localSheetId="13" hidden="1">1/EUReXToDEM</definedName>
    <definedName name="y" localSheetId="14" hidden="1">1/EUReXToDEM</definedName>
    <definedName name="y" localSheetId="10" hidden="1">1/EUReXToDEM</definedName>
    <definedName name="y" localSheetId="15" hidden="1">1/EUReXToDEM</definedName>
    <definedName name="y" localSheetId="0" hidden="1">1/EUReXToDEM</definedName>
    <definedName name="y" localSheetId="16" hidden="1">1/EUReXToDEM</definedName>
    <definedName name="y" localSheetId="4" hidden="1">1/EUReXToDEM</definedName>
    <definedName name="y" hidden="1">1/EUReXToDEM</definedName>
    <definedName name="Z_54541A88_1EC0_4FB8_A386_B095CACBA710_.wvu.PrintArea" localSheetId="0" hidden="1">Title!$A$1:$P$36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4" l="1"/>
  <c r="F26" i="14"/>
  <c r="F25" i="14"/>
  <c r="F24" i="14"/>
  <c r="F23" i="14"/>
  <c r="F22" i="14"/>
  <c r="F16" i="14"/>
  <c r="H41" i="13"/>
  <c r="I41" i="13" s="1"/>
  <c r="I40" i="13"/>
  <c r="H40" i="13"/>
  <c r="H39" i="13"/>
  <c r="H38" i="13"/>
  <c r="I38" i="13" s="1"/>
  <c r="H37" i="13"/>
  <c r="I37" i="13" s="1"/>
  <c r="H36" i="13"/>
  <c r="I34" i="13"/>
  <c r="I33" i="13"/>
  <c r="I32" i="13"/>
  <c r="I31" i="13"/>
  <c r="I30" i="13"/>
  <c r="I29" i="13"/>
  <c r="I28" i="13"/>
  <c r="I26" i="13"/>
  <c r="I25" i="13"/>
  <c r="I24" i="13"/>
  <c r="I23" i="13"/>
  <c r="I22" i="13"/>
  <c r="I87" i="12"/>
  <c r="I86" i="12"/>
  <c r="I85" i="12"/>
  <c r="I17" i="11"/>
  <c r="I16" i="11"/>
  <c r="I15" i="11"/>
  <c r="I14" i="11"/>
  <c r="I13" i="11"/>
  <c r="I12" i="11"/>
  <c r="I10" i="11"/>
  <c r="I9" i="11"/>
  <c r="I8" i="11"/>
  <c r="I7" i="11"/>
  <c r="I6" i="11"/>
  <c r="I5" i="11"/>
  <c r="I3" i="11"/>
  <c r="I68" i="10"/>
  <c r="I67" i="10"/>
  <c r="I66" i="10"/>
  <c r="I65" i="10"/>
  <c r="I64" i="10"/>
  <c r="I63" i="10"/>
  <c r="I61" i="10"/>
  <c r="I60" i="10"/>
  <c r="I59" i="10"/>
  <c r="I58" i="10"/>
  <c r="I57" i="10"/>
  <c r="I56" i="10"/>
  <c r="I54" i="10"/>
  <c r="I53" i="10"/>
  <c r="I52" i="10"/>
  <c r="I51" i="10"/>
  <c r="I50" i="10"/>
  <c r="I49" i="10"/>
  <c r="I48" i="10"/>
  <c r="I46" i="10"/>
  <c r="I45" i="10"/>
  <c r="I44" i="10"/>
  <c r="I43" i="10"/>
  <c r="I42" i="10"/>
  <c r="I41" i="10"/>
  <c r="I39" i="10"/>
  <c r="I38" i="10"/>
  <c r="I37" i="10"/>
  <c r="I36" i="10"/>
  <c r="I35" i="10"/>
  <c r="I34" i="10"/>
  <c r="I33" i="10"/>
  <c r="I31" i="10"/>
  <c r="I30" i="10"/>
  <c r="I29" i="10"/>
  <c r="I28" i="10"/>
  <c r="I27" i="10"/>
  <c r="I26" i="10"/>
  <c r="I24" i="10"/>
  <c r="I23" i="10"/>
  <c r="I22" i="10"/>
  <c r="I21" i="10"/>
  <c r="I20" i="10"/>
  <c r="I19" i="10"/>
  <c r="I18" i="10"/>
  <c r="I17" i="10"/>
  <c r="I16" i="10"/>
  <c r="I15" i="10"/>
  <c r="I13" i="10"/>
  <c r="I12" i="10"/>
  <c r="I11" i="10"/>
  <c r="I10" i="10"/>
  <c r="I9" i="10"/>
  <c r="I8" i="10"/>
  <c r="I6" i="10"/>
  <c r="I5" i="10"/>
  <c r="I4" i="10"/>
  <c r="I3" i="10"/>
  <c r="J20" i="6"/>
  <c r="J18" i="6"/>
  <c r="J17" i="6"/>
  <c r="J16" i="6"/>
  <c r="J15" i="6"/>
  <c r="J14" i="6"/>
  <c r="I13" i="6"/>
  <c r="H13" i="6"/>
  <c r="J12" i="6"/>
  <c r="J11" i="6"/>
  <c r="J10" i="6"/>
  <c r="J9" i="6"/>
  <c r="J8" i="6"/>
  <c r="J7" i="6"/>
  <c r="J6" i="6"/>
  <c r="J5" i="6"/>
  <c r="J4" i="6"/>
  <c r="K37" i="5"/>
  <c r="K36" i="5"/>
  <c r="K35" i="5"/>
  <c r="K34" i="5"/>
  <c r="K33" i="5"/>
  <c r="H33" i="5"/>
  <c r="K30" i="5"/>
  <c r="K29" i="5"/>
  <c r="F29" i="5"/>
  <c r="K28" i="5"/>
  <c r="K27" i="5"/>
  <c r="K26" i="5"/>
  <c r="K25" i="5"/>
  <c r="K23" i="5"/>
  <c r="K22" i="5"/>
  <c r="K21" i="5"/>
  <c r="K20" i="5"/>
  <c r="K19" i="5"/>
  <c r="K18" i="5"/>
  <c r="K17" i="5"/>
  <c r="K16" i="5"/>
  <c r="K15" i="5"/>
  <c r="K14" i="5"/>
  <c r="K13" i="5"/>
  <c r="K12" i="5"/>
  <c r="K11" i="5"/>
  <c r="K10" i="5"/>
  <c r="K9" i="5"/>
  <c r="K8" i="5"/>
  <c r="K7" i="5"/>
  <c r="K6" i="5"/>
  <c r="K5" i="5"/>
  <c r="K4" i="5"/>
  <c r="J32" i="4"/>
  <c r="J29" i="4"/>
  <c r="J28" i="4"/>
  <c r="J25" i="4"/>
  <c r="J24" i="4"/>
  <c r="J23" i="4"/>
  <c r="J22" i="4"/>
  <c r="J21" i="4"/>
  <c r="J20" i="4"/>
  <c r="J19" i="4"/>
  <c r="J18" i="4"/>
  <c r="J17" i="4"/>
  <c r="J16" i="4"/>
  <c r="J15" i="4"/>
  <c r="J14" i="4"/>
  <c r="J13" i="4"/>
  <c r="J12" i="4"/>
  <c r="J11" i="4"/>
  <c r="J10" i="4"/>
  <c r="J9" i="4"/>
  <c r="J8" i="4"/>
  <c r="J7" i="4"/>
  <c r="J6" i="4"/>
  <c r="J5" i="4"/>
  <c r="J4" i="4"/>
  <c r="J3" i="4"/>
  <c r="J67" i="3"/>
  <c r="J66" i="3"/>
  <c r="J65" i="3"/>
  <c r="J64" i="3"/>
  <c r="J63" i="3"/>
  <c r="J62" i="3"/>
  <c r="J61" i="3"/>
  <c r="J50" i="3"/>
  <c r="J49" i="3"/>
  <c r="J48" i="3"/>
  <c r="J46" i="3"/>
  <c r="J45" i="3"/>
  <c r="J44" i="3"/>
  <c r="J43" i="3"/>
  <c r="J42" i="3"/>
  <c r="J41" i="3"/>
  <c r="J40" i="3"/>
  <c r="J39" i="3"/>
  <c r="J38" i="3"/>
  <c r="J37" i="3"/>
  <c r="J36" i="3"/>
  <c r="J35" i="3"/>
  <c r="J34" i="3"/>
  <c r="J33" i="3"/>
  <c r="J32" i="3"/>
  <c r="J31" i="3"/>
  <c r="J30" i="3"/>
  <c r="J29" i="3"/>
  <c r="J28" i="3"/>
  <c r="J27" i="3"/>
  <c r="J25" i="3"/>
  <c r="J24" i="3"/>
  <c r="J23" i="3"/>
  <c r="J22" i="3"/>
  <c r="J21" i="3"/>
  <c r="J20" i="3"/>
  <c r="J19" i="3"/>
  <c r="J18" i="3"/>
  <c r="J17" i="3"/>
  <c r="J16" i="3"/>
  <c r="J15" i="3"/>
  <c r="J14" i="3"/>
  <c r="J13" i="3"/>
  <c r="J12" i="3"/>
  <c r="J10" i="3"/>
  <c r="J9" i="3"/>
  <c r="J8" i="3"/>
  <c r="J7" i="3"/>
  <c r="J6" i="3"/>
</calcChain>
</file>

<file path=xl/sharedStrings.xml><?xml version="1.0" encoding="utf-8"?>
<sst xmlns="http://schemas.openxmlformats.org/spreadsheetml/2006/main" count="1739" uniqueCount="875">
  <si>
    <t>Deutsche Post DHL Group Treibhausgas(THG)emissionen</t>
  </si>
  <si>
    <r>
      <t>KPIs:</t>
    </r>
    <r>
      <rPr>
        <sz val="12"/>
        <rFont val="Delivery"/>
        <family val="2"/>
      </rPr>
      <t xml:space="preserve"> THG-Emissionen  (steuerungsrelevant) und Realisierte Dekarbonisierungseffekte  (steuerungs- und vergütungsrelevant).</t>
    </r>
    <r>
      <rPr>
        <b/>
        <sz val="12"/>
        <rFont val="Delivery"/>
        <family val="2"/>
      </rPr>
      <t xml:space="preserve"> 
</t>
    </r>
    <r>
      <rPr>
        <sz val="12"/>
        <rFont val="Delivery"/>
        <family val="2"/>
      </rPr>
      <t xml:space="preserve">Die Berechnung der THG-Emissionen basiert auf dem GHG Protocol, GLEC, EN 16258, ETS. Daher ist Offsetting nicht enthalten. </t>
    </r>
  </si>
  <si>
    <r>
      <rPr>
        <b/>
        <sz val="12"/>
        <color theme="1"/>
        <rFont val="Delivery"/>
        <family val="2"/>
      </rPr>
      <t>Materielles Thema:</t>
    </r>
    <r>
      <rPr>
        <sz val="12"/>
        <color theme="1"/>
        <rFont val="Delivery"/>
        <family val="2"/>
      </rPr>
      <t xml:space="preserve"> Klima- und Umweltschutz, THG-Emissionen vermeiden</t>
    </r>
  </si>
  <si>
    <t>THG-Emissionen Berichterstattung</t>
  </si>
  <si>
    <t xml:space="preserve"> +/-</t>
  </si>
  <si>
    <t>Kommentar</t>
  </si>
  <si>
    <r>
      <t>Realisierte Dekarbonisierungseffekte</t>
    </r>
    <r>
      <rPr>
        <b/>
        <vertAlign val="superscript"/>
        <sz val="10"/>
        <rFont val="Delivery"/>
        <family val="2"/>
      </rPr>
      <t>1</t>
    </r>
  </si>
  <si>
    <r>
      <t>kt CO</t>
    </r>
    <r>
      <rPr>
        <b/>
        <vertAlign val="subscript"/>
        <sz val="10"/>
        <rFont val="Delivery"/>
        <family val="2"/>
      </rPr>
      <t>2</t>
    </r>
    <r>
      <rPr>
        <b/>
        <sz val="10"/>
        <rFont val="Delivery"/>
        <family val="2"/>
      </rPr>
      <t>e</t>
    </r>
  </si>
  <si>
    <t>n/d</t>
  </si>
  <si>
    <r>
      <rPr>
        <b/>
        <sz val="10"/>
        <rFont val="Delivery"/>
        <family val="2"/>
      </rPr>
      <t>Ziel 2023:</t>
    </r>
    <r>
      <rPr>
        <sz val="10"/>
        <rFont val="Delivery"/>
        <family val="2"/>
      </rPr>
      <t xml:space="preserve"> 1,3 MIO t CO</t>
    </r>
    <r>
      <rPr>
        <vertAlign val="subscript"/>
        <sz val="10"/>
        <rFont val="Delivery"/>
        <family val="2"/>
      </rPr>
      <t>2</t>
    </r>
    <r>
      <rPr>
        <sz val="10"/>
        <rFont val="Delivery"/>
        <family val="2"/>
      </rPr>
      <t>e</t>
    </r>
  </si>
  <si>
    <t>Dekarbonisierungsausgaben (Gesamt)</t>
  </si>
  <si>
    <t>MIO €</t>
  </si>
  <si>
    <t>Ziel 2030: Bis zu 7 MRD € für Dekarbonisierungsmaßnahmen ausgeben</t>
  </si>
  <si>
    <t>davon nachhaltige Kraftstoffe</t>
  </si>
  <si>
    <t>Nicht enthalten: Gesetzlich verpflichtete Beimischung</t>
  </si>
  <si>
    <t>Elektrifizierung der Abhol- und Zustellflotte</t>
  </si>
  <si>
    <t>Nachhaltige Gebäudetechnologien</t>
  </si>
  <si>
    <t>Weitere Maßnahmen (Wechsel auf Schiene, Biokraftstoff-Lkws)</t>
  </si>
  <si>
    <t xml:space="preserve"> -</t>
  </si>
  <si>
    <t>THG-Emissionen (Gesamt)</t>
  </si>
  <si>
    <r>
      <t>MIO t CO</t>
    </r>
    <r>
      <rPr>
        <b/>
        <vertAlign val="subscript"/>
        <sz val="10"/>
        <rFont val="Delivery"/>
        <family val="2"/>
      </rPr>
      <t>2</t>
    </r>
    <r>
      <rPr>
        <b/>
        <sz val="10"/>
        <rFont val="Delivery"/>
        <family val="2"/>
      </rPr>
      <t>e</t>
    </r>
  </si>
  <si>
    <r>
      <rPr>
        <b/>
        <sz val="10"/>
        <rFont val="Delivery"/>
        <family val="2"/>
      </rPr>
      <t>Ziel 2030:</t>
    </r>
    <r>
      <rPr>
        <sz val="10"/>
        <rFont val="Delivery"/>
        <family val="2"/>
      </rPr>
      <t xml:space="preserve"> THG-Emissionen &lt;29 MIO t</t>
    </r>
  </si>
  <si>
    <t>Scope 1</t>
  </si>
  <si>
    <t>davon Express</t>
  </si>
  <si>
    <t>Global Forwarding, Freight</t>
  </si>
  <si>
    <t>Supply Chain</t>
  </si>
  <si>
    <t>eCommerce Solutions</t>
  </si>
  <si>
    <t>Post &amp; Paket Deutschland</t>
  </si>
  <si>
    <t>Konsolidierung/Anderes</t>
  </si>
  <si>
    <t>Scope 2 (marktbasierte Method, relevant für unsere Berechnung)</t>
  </si>
  <si>
    <t xml:space="preserve"> Global Forwarding, Freight</t>
  </si>
  <si>
    <t>Scope 2 (standortbasierte Methode, nur zur Information)</t>
  </si>
  <si>
    <t>Scope 3 (logistics-related)</t>
  </si>
  <si>
    <t>Scope 3 Emissionen nach Kategorien (logistikbezogen)</t>
  </si>
  <si>
    <t>3 Kraftstoff- und Energie bezogene Aktivitäten</t>
  </si>
  <si>
    <t>Berechnungsmethode, berücksichtigte Aktivitäen siehe Zeile 68</t>
  </si>
  <si>
    <t>4 Eingekaufte Tranportleistungen (Upstream)</t>
  </si>
  <si>
    <t>Berechnungsmethode, berücksichtigte Aktivitäen siehe Zeile 69</t>
  </si>
  <si>
    <t>Transportleistungen</t>
  </si>
  <si>
    <t>Berechnungsmethode, berücksichtigte Aktivitäen siehe Zeile 70</t>
  </si>
  <si>
    <t>Kraftstoff- und Energie bezogene Aktivititäten</t>
  </si>
  <si>
    <t>Berechnungsmethode, berücksichtigte Aktivitäen siehe Zeile 71</t>
  </si>
  <si>
    <t>6 Geschäftsreisen</t>
  </si>
  <si>
    <t>Berechnungsmethode, berücksichtigte Aktivitäen siehe Zeile 72</t>
  </si>
  <si>
    <t xml:space="preserve">Weitere  Scope-3-Emissionen nach Kategorien (nicht logistikbezogen) </t>
  </si>
  <si>
    <t xml:space="preserve"> +++ Nicht relevant für die Berechnung der Scope-3-Emissionen (logistikbezogen), nicht in den Zielen berücksichtigt +++</t>
  </si>
  <si>
    <t>1 Erworbene Produkte und Services</t>
  </si>
  <si>
    <t>Berechnungsmethode, berücksichtigte Aktivitäen siehe Zeile 74</t>
  </si>
  <si>
    <t>2 Anlagegüter</t>
  </si>
  <si>
    <t>Berechnungsmethode, berücksichtigte Aktivitäen siehe Zeile 75</t>
  </si>
  <si>
    <t>7 Weg zur Arbeit der Beschäftigten</t>
  </si>
  <si>
    <t>Berechnungsmethode, berücksichtigte Aktivitäen siehe Zeile 76</t>
  </si>
  <si>
    <t>5 Aus eigener Geschäftstätigkeit resultierender Abfall: Nicht berichtet aufgrund begrenzter quantitativer Relevanz. Im Screening für das Science-based Target wurde der Anteil dieser Emissionen auf etwa 0,1 % geschätzt.</t>
  </si>
  <si>
    <t>8 Angemietete oder geleaste Sachanlagen: Emissionen der Standorte sind in Scopes 1 und 2 enthalten</t>
  </si>
  <si>
    <t>9 -13 Nachgelagerte Aktivitäten: Nicht auf unser Geschäft anwendbar.</t>
  </si>
  <si>
    <t>14 Konzessionen: Nicht berichtet aufgrund begrenzter quantitativer Relevanz. Im Screening für das Science-based Target wurde der Anteil dieser Emissionen auf &lt; 0,1 % geschätzt.</t>
  </si>
  <si>
    <t>15 Investitionen: Emissionen aus Joint Ventures sind in den Scopes 1-3, Kategorien 1-4, enthalten. Diese Kategorie gilt vor allem für Investoren und Unternehmen, die Finanzdienstleistungen anbieten.</t>
  </si>
  <si>
    <r>
      <t>THG-Emissionen nach Modus</t>
    </r>
    <r>
      <rPr>
        <b/>
        <vertAlign val="superscript"/>
        <sz val="10"/>
        <rFont val="Delivery"/>
        <family val="2"/>
      </rPr>
      <t>1</t>
    </r>
  </si>
  <si>
    <t>Lufttransport</t>
  </si>
  <si>
    <t>Anteil</t>
  </si>
  <si>
    <t>Seetransport</t>
  </si>
  <si>
    <t>Straßentransport</t>
  </si>
  <si>
    <t>Gebäude</t>
  </si>
  <si>
    <r>
      <t>CO</t>
    </r>
    <r>
      <rPr>
        <b/>
        <vertAlign val="subscript"/>
        <sz val="10"/>
        <rFont val="Delivery"/>
        <family val="2"/>
      </rPr>
      <t>2</t>
    </r>
    <r>
      <rPr>
        <b/>
        <sz val="10"/>
        <rFont val="Delivery"/>
        <family val="2"/>
      </rPr>
      <t>e Intensität (Gesamt)</t>
    </r>
    <r>
      <rPr>
        <b/>
        <vertAlign val="superscript"/>
        <sz val="10"/>
        <rFont val="Delivery"/>
        <family val="2"/>
      </rPr>
      <t>1</t>
    </r>
  </si>
  <si>
    <t>Gramm pro € Umsatz</t>
  </si>
  <si>
    <t xml:space="preserve">Scope 1 und 2 </t>
  </si>
  <si>
    <r>
      <t>THG-Emissionen (Gesamt)</t>
    </r>
    <r>
      <rPr>
        <b/>
        <vertAlign val="superscript"/>
        <sz val="10"/>
        <rFont val="Delivery"/>
        <family val="2"/>
      </rPr>
      <t xml:space="preserve">1 </t>
    </r>
    <r>
      <rPr>
        <b/>
        <sz val="10"/>
        <rFont val="Delivery"/>
        <family val="2"/>
      </rPr>
      <t>-</t>
    </r>
    <r>
      <rPr>
        <b/>
        <vertAlign val="superscript"/>
        <sz val="10"/>
        <rFont val="Delivery"/>
        <family val="2"/>
      </rPr>
      <t xml:space="preserve"> </t>
    </r>
    <r>
      <rPr>
        <b/>
        <sz val="10"/>
        <rFont val="Delivery"/>
        <family val="2"/>
      </rPr>
      <t>Tank-to-Wheel (Nur zur Information)</t>
    </r>
  </si>
  <si>
    <t>Scope 2 (marketbasierte Methode)</t>
  </si>
  <si>
    <t>Scope 2 (standortbasierte Methode)</t>
  </si>
  <si>
    <t>Scope 3</t>
  </si>
  <si>
    <t xml:space="preserve">Scope-3-Emissionen nach Kategorien: Zusätzliche Information </t>
  </si>
  <si>
    <t>Berücksichtigte Aktivitäten</t>
  </si>
  <si>
    <t>Berechnungsmethode</t>
  </si>
  <si>
    <t>Logistikbezogen</t>
  </si>
  <si>
    <r>
      <rPr>
        <sz val="10"/>
        <color theme="1"/>
        <rFont val="Delivery"/>
        <family val="2"/>
      </rPr>
      <t>3 Energie- und Kraftstoffvorketten</t>
    </r>
  </si>
  <si>
    <t>Extraktion, Verarbeitung und Transport. Leitungsverluste aus der Erzeugung von Strom/ Fernwärme/-kälte</t>
  </si>
  <si>
    <t>DEFRA-Berichtsleitfaden, DIN EN 16258, IPCC-Richtlinien, Internationale Energieagentur (IEA)</t>
  </si>
  <si>
    <t>4 Eingekaufte Transportdienstleistungen (Upstream)</t>
  </si>
  <si>
    <t>Alle</t>
  </si>
  <si>
    <r>
      <t>Betriebsdaten aus operativen und Business-Intelligence-Systemen, Emissionsfaktoren für Luft-9, See- und Straßentransporte
air</t>
    </r>
    <r>
      <rPr>
        <vertAlign val="superscript"/>
        <sz val="9"/>
        <rFont val="Delivery"/>
        <family val="2"/>
      </rPr>
      <t>5</t>
    </r>
    <r>
      <rPr>
        <sz val="9"/>
        <rFont val="Delivery"/>
        <family val="2"/>
      </rPr>
      <t>, ocean and road transport</t>
    </r>
  </si>
  <si>
    <r>
      <rPr>
        <sz val="10"/>
        <color theme="1"/>
        <rFont val="Delivery"/>
        <family val="2"/>
      </rPr>
      <t>Energie- und Kraftstoffvorketten</t>
    </r>
  </si>
  <si>
    <t>Emissionen aus Energie- und Kraftstoffvorketten (Vorgabe der DIN EN 16258), Ausgleich zwischen eigenen und fremdvergebenen Transporten</t>
  </si>
  <si>
    <t>Die Daten werden in der Regel von den Lieferanten/Subunternehmen nicht berichtet. Berechnung auf der Grundlage der Kraftstoffarten10 und der DIN-EN-16258-Faktoren.</t>
  </si>
  <si>
    <r>
      <rPr>
        <sz val="10"/>
        <color theme="1"/>
        <rFont val="Delivery"/>
        <family val="2"/>
      </rPr>
      <t>6 Geschäftsreisen</t>
    </r>
  </si>
  <si>
    <t>Nur Flugreisen</t>
  </si>
  <si>
    <t>Extrapolation der Emissionsdaten unseres Vertragsreisebüros zur vollständigen Abdeckung von Dienstreisen.</t>
  </si>
  <si>
    <t>Nicht logistikbezogen</t>
  </si>
  <si>
    <r>
      <rPr>
        <sz val="10"/>
        <color theme="1"/>
        <rFont val="Delivery"/>
        <family val="2"/>
      </rPr>
      <t>1 Erworbene Produkte und Services</t>
    </r>
  </si>
  <si>
    <t>Produktion</t>
  </si>
  <si>
    <t>DEFRA-Berichtsleitfaden</t>
  </si>
  <si>
    <r>
      <rPr>
        <sz val="10"/>
        <color theme="1"/>
        <rFont val="Delivery"/>
        <family val="2"/>
      </rPr>
      <t>2 Anlagegüter</t>
    </r>
  </si>
  <si>
    <t>Emissionen durch den Arbeitsweg der Beschäftigten in Fahrzeugen, sofern nicht in Scopes 1 und 2 enthalten.</t>
  </si>
  <si>
    <t>Berechnung der Daten anhand der Gesamtzahl der Beschäftigten sowie nationaler Statistiken</t>
  </si>
  <si>
    <t>n.b. = nicht berichtet</t>
  </si>
  <si>
    <t>1) Berechnung der THG-Emissionen basiert auf dem GHG Protocol, GLEC, EN 16258, ETS. Daher ist Offsetting nicht enthalten. 2) Einschließlich THG-Emissionen von Bahn, Fähre und Geschäftswagen, die nicht gesondert aufgeführt sind (zusammen &lt; 1%). 3) Luftverkehr: ecotransIT, Seeverkehr: Clean Cargo Working Group, Straßenverkehr: Handbuch Emissionsfaktoren für den Straßenverkehr. 4) Luftverkehr: Kerosin, Straßenverkehr: Diesel, Seeverkehr: HFO.</t>
  </si>
  <si>
    <t>Deutsche Post DHL Group Energieverbrauch (Scopes 1 und 2)</t>
  </si>
  <si>
    <t>Energieverbrauch</t>
  </si>
  <si>
    <t>Energieverbrauch (Gesamt)</t>
  </si>
  <si>
    <t>MIO kWh</t>
  </si>
  <si>
    <t>Post &amp; Paket Germany</t>
  </si>
  <si>
    <t>Konsolidierung/anderes</t>
  </si>
  <si>
    <t>aus fossilen Quellen</t>
  </si>
  <si>
    <t>Luftransport (Kerosin)</t>
  </si>
  <si>
    <t>Straßentransport (Gesamt)</t>
  </si>
  <si>
    <t>davon Benzin</t>
  </si>
  <si>
    <t>Diesel</t>
  </si>
  <si>
    <t>weitere Kraftstoffe/Gas (LPG, LNG, CNG)</t>
  </si>
  <si>
    <t>davon Strom</t>
  </si>
  <si>
    <t>Erdgas</t>
  </si>
  <si>
    <r>
      <t>Heizöl</t>
    </r>
    <r>
      <rPr>
        <vertAlign val="superscript"/>
        <sz val="10"/>
        <color theme="1"/>
        <rFont val="Delivery"/>
        <family val="2"/>
      </rPr>
      <t>1</t>
    </r>
  </si>
  <si>
    <t>Fernwärme/-kühlung</t>
  </si>
  <si>
    <t>Weitere Kraftstoffe/Gas (LPG, LNG)</t>
  </si>
  <si>
    <t>aus erneuerbaren Quellen</t>
  </si>
  <si>
    <r>
      <rPr>
        <b/>
        <sz val="10"/>
        <color theme="1"/>
        <rFont val="Delivery"/>
        <family val="2"/>
      </rPr>
      <t>Ziel 2030:</t>
    </r>
    <r>
      <rPr>
        <sz val="10"/>
        <color theme="1"/>
        <rFont val="Delivery"/>
        <family val="2"/>
      </rPr>
      <t xml:space="preserve"> Anteil nachhaltiger Kraftstoffe im Luft-, See- und Straßentransport &gt;30% (Scopes 1 - 3)</t>
    </r>
  </si>
  <si>
    <t>Luftransport</t>
  </si>
  <si>
    <t>Straßenflotte (einschließlich gesetzliche Pflichtbeimischung)</t>
  </si>
  <si>
    <t>davon Biodiesel (einschließlich gesetzliche Pflichtbeimischung, HVO)</t>
  </si>
  <si>
    <t>Weitere Kraftstoffe/Gas (Bioethanol, LNG, CNG)</t>
  </si>
  <si>
    <t>&gt;100%</t>
  </si>
  <si>
    <t>Strom</t>
  </si>
  <si>
    <r>
      <t>davon Strom</t>
    </r>
    <r>
      <rPr>
        <vertAlign val="superscript"/>
        <sz val="10"/>
        <rFont val="Delivery"/>
        <family val="2"/>
      </rPr>
      <t>2</t>
    </r>
  </si>
  <si>
    <t>Biogas</t>
  </si>
  <si>
    <t>Fernwärme</t>
  </si>
  <si>
    <t>Geothermieheizung</t>
  </si>
  <si>
    <t>Strom aus erneuerbaren Quellen</t>
  </si>
  <si>
    <t>Energieeffizienz</t>
  </si>
  <si>
    <t>kWh pro € Umsatz</t>
  </si>
  <si>
    <t>1) Beinhaltet auch die Mengen an Benzin und Diesel für Generatoren. 2) Atomenergie wird gemäß der deutschen nationalen Perspektive nicht als nachhaltiger Strom betrachtet; 2021-Wert einschließlich Verbrauch von E-Fahrzeugen.</t>
  </si>
  <si>
    <t>Überblick über die Flotten</t>
  </si>
  <si>
    <t>Luftflotte (Flugzeuge und Zubringermaschinen)</t>
  </si>
  <si>
    <t>Gesamt</t>
  </si>
  <si>
    <t xml:space="preserve">n. b. </t>
  </si>
  <si>
    <t>&gt; 260</t>
  </si>
  <si>
    <t xml:space="preserve">    &gt; 280</t>
  </si>
  <si>
    <t>&gt;320</t>
  </si>
  <si>
    <t xml:space="preserve"> &gt; 300</t>
  </si>
  <si>
    <t>Einschließlich acht Flugzeuge betrieben bei eCommerce Solutions</t>
  </si>
  <si>
    <r>
      <t>Flugzeuge nach NO</t>
    </r>
    <r>
      <rPr>
        <b/>
        <vertAlign val="subscript"/>
        <sz val="10"/>
        <color theme="1"/>
        <rFont val="Delivery"/>
        <family val="2"/>
      </rPr>
      <t>x</t>
    </r>
    <r>
      <rPr>
        <b/>
        <sz val="10"/>
        <color theme="1"/>
        <rFont val="Delivery"/>
        <family val="2"/>
      </rPr>
      <t>-Emissionsstandards</t>
    </r>
  </si>
  <si>
    <t>Anzahl</t>
  </si>
  <si>
    <t>NOx = Stickstoffoxide</t>
  </si>
  <si>
    <t>davon CAEP/8</t>
  </si>
  <si>
    <t>CAEP/6</t>
  </si>
  <si>
    <t>CAEP/4</t>
  </si>
  <si>
    <t>CAEP/2</t>
  </si>
  <si>
    <t>Unclassified</t>
  </si>
  <si>
    <t>Flugzeuge nach Lärmstandards</t>
  </si>
  <si>
    <t>davon Chapter 14</t>
  </si>
  <si>
    <t>Chapter 4</t>
  </si>
  <si>
    <t>Chapter 3</t>
  </si>
  <si>
    <t>Straßenflotte (Gesamt)</t>
  </si>
  <si>
    <t>davon Transporter</t>
  </si>
  <si>
    <t>Lkw</t>
  </si>
  <si>
    <t>Pkw</t>
  </si>
  <si>
    <t>Fahrzeuge mit alternativen Antriebsarten</t>
  </si>
  <si>
    <t>davon E-Antrieb1</t>
  </si>
  <si>
    <t>davon in Abholung &amp; Zustellung</t>
  </si>
  <si>
    <r>
      <t xml:space="preserve">Ziel 2030: </t>
    </r>
    <r>
      <rPr>
        <sz val="10"/>
        <color theme="1"/>
        <rFont val="Delivery"/>
        <family val="2"/>
      </rPr>
      <t>Anteil E-Fahrzeuge in der Abholung und Zustellung 60 %</t>
    </r>
  </si>
  <si>
    <t xml:space="preserve"> Hybrid</t>
  </si>
  <si>
    <t>Erdgas (CNG and LNG) inkl. Bio-CNG</t>
  </si>
  <si>
    <t>Flüssiggas (LPG)</t>
  </si>
  <si>
    <r>
      <t>Bioethanol</t>
    </r>
    <r>
      <rPr>
        <vertAlign val="superscript"/>
        <sz val="10"/>
        <color theme="1"/>
        <rFont val="Delivery"/>
        <family val="2"/>
      </rPr>
      <t>3</t>
    </r>
  </si>
  <si>
    <t>n. v.</t>
  </si>
  <si>
    <r>
      <t>Fahrzeuge mit Euronormklassifizierungen</t>
    </r>
    <r>
      <rPr>
        <b/>
        <vertAlign val="superscript"/>
        <sz val="10"/>
        <rFont val="Delivery"/>
        <family val="2"/>
      </rPr>
      <t>4</t>
    </r>
  </si>
  <si>
    <t xml:space="preserve">davon ZEV (zero emissions vehicles) </t>
  </si>
  <si>
    <t>Euro 6</t>
  </si>
  <si>
    <r>
      <t>Euro 5 + EEV</t>
    </r>
    <r>
      <rPr>
        <vertAlign val="superscript"/>
        <sz val="10"/>
        <color rgb="FF333333"/>
        <rFont val="Delivery"/>
        <family val="2"/>
      </rPr>
      <t>5</t>
    </r>
  </si>
  <si>
    <t>Euro 4</t>
  </si>
  <si>
    <t>Euro 3</t>
  </si>
  <si>
    <t>Euro 2</t>
  </si>
  <si>
    <t>Euro 1</t>
  </si>
  <si>
    <t>Fahrräder</t>
  </si>
  <si>
    <t>davon Fahrräder (Post &amp; Paket Deutschland)</t>
  </si>
  <si>
    <t>E-Bikes (Post &amp; Paket Deutschland)</t>
  </si>
  <si>
    <t>E-Trikes (Post &amp; Paket Deutschland)</t>
  </si>
  <si>
    <t>Lastenfahrräder (Express)</t>
  </si>
  <si>
    <t>n. b.  = nicht berichtet; n. v.  = nicht verfügbar
1) Einschließlich Anzahl der Streetscooter:  9.048 (GJ 2018); 10.510 (GJ 2019); 14.435 (GJ 2020); 18.612 (2021); 22.443 (2022). 2) Ab dem GJ 2022 erfassen wir nur noch Plug-in-Hybridantriebe. 3) Bioethanol-Lkw wurden 2019 von den Leasingunternehmen durch andere Technologien ersetzt. 4) Abgasnormen für Fahrzeuge bestehen nur in Europa, USA, Japan und China. Wir erheben nur Daten aus BE, IT, DE, UK, NL und FR. 5) EEV: Verbesserte umweltfreundliche Fahrzeuge (enhanced environmentally friendly vehicles)</t>
  </si>
  <si>
    <t>Weitere Umweltkennzahlen</t>
  </si>
  <si>
    <r>
      <rPr>
        <b/>
        <sz val="10"/>
        <rFont val="Delivery"/>
        <family val="2"/>
      </rPr>
      <t>Lokale Luftschadstoffe (Scope 1)</t>
    </r>
  </si>
  <si>
    <t>t</t>
  </si>
  <si>
    <r>
      <rPr>
        <b/>
        <sz val="10"/>
        <color rgb="FF333333"/>
        <rFont val="Delivery"/>
        <family val="2"/>
      </rPr>
      <t>Stickstoffemissionen (NO</t>
    </r>
    <r>
      <rPr>
        <b/>
        <vertAlign val="subscript"/>
        <sz val="10"/>
        <rFont val="Delivery"/>
        <family val="2"/>
      </rPr>
      <t>x</t>
    </r>
    <r>
      <rPr>
        <b/>
        <sz val="10"/>
        <rFont val="Delivery"/>
        <family val="2"/>
      </rPr>
      <t>)</t>
    </r>
    <r>
      <rPr>
        <b/>
        <vertAlign val="subscript"/>
        <sz val="10"/>
        <rFont val="Delivery"/>
        <family val="2"/>
      </rPr>
      <t xml:space="preserve"> </t>
    </r>
    <r>
      <rPr>
        <b/>
        <sz val="10"/>
        <rFont val="Delivery"/>
        <family val="2"/>
      </rPr>
      <t>gesamt</t>
    </r>
  </si>
  <si>
    <t>Davon Straßentransport</t>
  </si>
  <si>
    <r>
      <rPr>
        <sz val="10"/>
        <color theme="1"/>
        <rFont val="Delivery"/>
        <family val="2"/>
      </rPr>
      <t>Lufttransport</t>
    </r>
  </si>
  <si>
    <r>
      <rPr>
        <b/>
        <sz val="10"/>
        <color rgb="FF333333"/>
        <rFont val="Delivery"/>
        <family val="2"/>
      </rPr>
      <t>Schwefeldioxidemissionen (SO</t>
    </r>
    <r>
      <rPr>
        <b/>
        <vertAlign val="subscript"/>
        <sz val="10"/>
        <rFont val="Delivery"/>
        <family val="2"/>
      </rPr>
      <t>2</t>
    </r>
    <r>
      <rPr>
        <b/>
        <sz val="10"/>
        <rFont val="Delivery"/>
        <family val="2"/>
      </rPr>
      <t>)</t>
    </r>
    <r>
      <rPr>
        <b/>
        <vertAlign val="subscript"/>
        <sz val="10"/>
        <rFont val="Delivery"/>
        <family val="2"/>
      </rPr>
      <t xml:space="preserve"> </t>
    </r>
    <r>
      <rPr>
        <b/>
        <sz val="10"/>
        <rFont val="Delivery"/>
        <family val="2"/>
      </rPr>
      <t>gesamt</t>
    </r>
  </si>
  <si>
    <r>
      <rPr>
        <b/>
        <sz val="10"/>
        <color rgb="FF333333"/>
        <rFont val="Delivery"/>
        <family val="2"/>
      </rPr>
      <t>Feinstaubemissionen (PM</t>
    </r>
    <r>
      <rPr>
        <b/>
        <vertAlign val="subscript"/>
        <sz val="10"/>
        <rFont val="Delivery"/>
        <family val="2"/>
      </rPr>
      <t>10</t>
    </r>
    <r>
      <rPr>
        <b/>
        <sz val="10"/>
        <rFont val="Delivery"/>
        <family val="2"/>
      </rPr>
      <t>)</t>
    </r>
    <r>
      <rPr>
        <b/>
        <vertAlign val="subscript"/>
        <sz val="10"/>
        <rFont val="Delivery"/>
        <family val="2"/>
      </rPr>
      <t xml:space="preserve"> </t>
    </r>
    <r>
      <rPr>
        <b/>
        <sz val="10"/>
        <rFont val="Delivery"/>
        <family val="2"/>
      </rPr>
      <t>gesamt</t>
    </r>
  </si>
  <si>
    <r>
      <t>Standorte mit ISO-Zertifizierungen</t>
    </r>
    <r>
      <rPr>
        <b/>
        <vertAlign val="superscript"/>
        <sz val="10"/>
        <rFont val="Delivery"/>
        <family val="2"/>
      </rPr>
      <t>1</t>
    </r>
  </si>
  <si>
    <t>n. b.</t>
  </si>
  <si>
    <r>
      <rPr>
        <b/>
        <sz val="10"/>
        <color rgb="FF333333"/>
        <rFont val="Delivery"/>
        <family val="2"/>
      </rPr>
      <t>Für Zertifizierung relevante Standorte</t>
    </r>
  </si>
  <si>
    <r>
      <rPr>
        <b/>
        <sz val="10"/>
        <color theme="1"/>
        <rFont val="Delivery"/>
        <family val="2"/>
      </rPr>
      <t>Zertifizierte Standorte</t>
    </r>
  </si>
  <si>
    <t>davon zertifiziert nach ISO 14001</t>
  </si>
  <si>
    <t>zertifiziert nach ISO 50001</t>
  </si>
  <si>
    <t xml:space="preserve">zertifiziert nach beiden </t>
  </si>
  <si>
    <t>Wasserverbrauch</t>
  </si>
  <si>
    <r>
      <t>Deutschland</t>
    </r>
    <r>
      <rPr>
        <vertAlign val="superscript"/>
        <sz val="10"/>
        <color theme="1"/>
        <rFont val="Delivery"/>
        <family val="2"/>
      </rPr>
      <t>2</t>
    </r>
  </si>
  <si>
    <t>t m³</t>
  </si>
  <si>
    <t>n. b.  = nicht berichtet</t>
  </si>
  <si>
    <t xml:space="preserve">1) Da der Konzern weltweit mehr als 12.500 Standorte betreibt, wird die Entscheidung über eine externe Zertifizierung für jeden einzelnen Standort anhand der Geschäftsrelevanz, der Verbrauchszahlen, des Vorhandenseins standardisierter Prozesse und der strategischen Bedeutung getroffen. Betreiben wir einen Standort im Auftrag eines Kunden, entscheidet dieser über eine Zertifizierung. 2) Wasserverbrauch wird für unser Geschäftsmodell als nicht wesentlich erachtet. Wir berichten  daher nur den Verbrauch an unseren deutschen Standorten. </t>
  </si>
  <si>
    <t>Meldebogen: Anteil des Umsatzes aus Waren oder Dienstleistungen, die mit taxonomiekonformen Wirtschaftstätigkeiten verbunden sind — Offenlegung für das Jahr 2022</t>
  </si>
  <si>
    <t>Kriterien für einen wesentlichen Beitrag</t>
  </si>
  <si>
    <r>
      <t>DNSH</t>
    </r>
    <r>
      <rPr>
        <b/>
        <vertAlign val="superscript"/>
        <sz val="9"/>
        <rFont val="Delivery"/>
        <family val="2"/>
      </rPr>
      <t>1</t>
    </r>
    <r>
      <rPr>
        <b/>
        <sz val="9"/>
        <rFont val="Delivery"/>
        <family val="2"/>
      </rPr>
      <t>-Kriterien</t>
    </r>
  </si>
  <si>
    <t>Wirtschaftstätigkeiten</t>
  </si>
  <si>
    <t>Code(s)</t>
  </si>
  <si>
    <t>Absoluter Umsatz</t>
  </si>
  <si>
    <t>Umsatzanteil</t>
  </si>
  <si>
    <t>Klimaschutz</t>
  </si>
  <si>
    <t>Anpassung an den Klimawandel</t>
  </si>
  <si>
    <t>Wasser- und Meeres-ressourcen</t>
  </si>
  <si>
    <t>Kreislauf-wirtschaft</t>
  </si>
  <si>
    <t>Umweltver-schmutzung</t>
  </si>
  <si>
    <t>Biologische Vielfalt und Ökosysteme</t>
  </si>
  <si>
    <t xml:space="preserve">Mindestschutz </t>
  </si>
  <si>
    <t>Taxonomie-konformer Umsatzanteil</t>
  </si>
  <si>
    <t>Kategorie (ermöglichende Tätigkeiten)</t>
  </si>
  <si>
    <t>Kategorie (Übergangs-tätigkeiten)</t>
  </si>
  <si>
    <t>(1)</t>
  </si>
  <si>
    <t>(2)</t>
  </si>
  <si>
    <t>(3)</t>
  </si>
  <si>
    <t>(4)</t>
  </si>
  <si>
    <t>(5)</t>
  </si>
  <si>
    <t>(6)</t>
  </si>
  <si>
    <t>(7)</t>
  </si>
  <si>
    <t>(8)</t>
  </si>
  <si>
    <t>(9)</t>
  </si>
  <si>
    <t>(10)</t>
  </si>
  <si>
    <t>(11)</t>
  </si>
  <si>
    <t>(12)</t>
  </si>
  <si>
    <t>(13)</t>
  </si>
  <si>
    <t>(14)</t>
  </si>
  <si>
    <t>(15)</t>
  </si>
  <si>
    <t>(16)</t>
  </si>
  <si>
    <t>(17)</t>
  </si>
  <si>
    <t>(18)</t>
  </si>
  <si>
    <t>(20)</t>
  </si>
  <si>
    <t>(21)</t>
  </si>
  <si>
    <t xml:space="preserve">% </t>
  </si>
  <si>
    <t>J/N</t>
  </si>
  <si>
    <r>
      <t xml:space="preserve">E </t>
    </r>
    <r>
      <rPr>
        <vertAlign val="superscript"/>
        <sz val="9"/>
        <rFont val="Delivery"/>
        <family val="2"/>
      </rPr>
      <t>3</t>
    </r>
  </si>
  <si>
    <r>
      <t xml:space="preserve">T </t>
    </r>
    <r>
      <rPr>
        <vertAlign val="superscript"/>
        <sz val="9"/>
        <rFont val="Delivery"/>
        <family val="2"/>
      </rPr>
      <t>4</t>
    </r>
  </si>
  <si>
    <t>A Taxonomiefähige Tätigkeiten</t>
  </si>
  <si>
    <t>A.1 Ökologisch nachhaltige Tätigkeiten (taxonomiekonform)</t>
  </si>
  <si>
    <t>Transport (Verkehr)</t>
  </si>
  <si>
    <t>Betrieb von Vorrichtungen zur persönlichen Mobilität, Radverkehrslogistik</t>
  </si>
  <si>
    <t>6.4.</t>
  </si>
  <si>
    <t>J</t>
  </si>
  <si>
    <t>Beförderung mit Motorrädern, Personenkraftwagen und leichten Nutzfahrzeugen</t>
  </si>
  <si>
    <t>6.5.</t>
  </si>
  <si>
    <t>Güterbeförderung im Straßenverkehr</t>
  </si>
  <si>
    <t>6.6.</t>
  </si>
  <si>
    <r>
      <t>Infrastruktur für einen CO</t>
    </r>
    <r>
      <rPr>
        <vertAlign val="subscript"/>
        <sz val="9"/>
        <rFont val="Delivery"/>
        <family val="2"/>
      </rPr>
      <t>2</t>
    </r>
    <r>
      <rPr>
        <sz val="9"/>
        <rFont val="Delivery"/>
        <family val="2"/>
      </rPr>
      <t>-armen Straßenverkehr</t>
    </r>
    <r>
      <rPr>
        <sz val="9"/>
        <rFont val="Delivery"/>
        <family val="2"/>
      </rPr>
      <t xml:space="preserve"> und öffentlichen Verkehr</t>
    </r>
  </si>
  <si>
    <t>6.15.</t>
  </si>
  <si>
    <t>E</t>
  </si>
  <si>
    <r>
      <t>Umsatz ökologisch nachhaltige</t>
    </r>
    <r>
      <rPr>
        <b/>
        <sz val="9"/>
        <rFont val="Delivery"/>
        <family val="2"/>
      </rPr>
      <t>r</t>
    </r>
    <r>
      <rPr>
        <b/>
        <sz val="9"/>
        <rFont val="Delivery"/>
        <family val="2"/>
      </rPr>
      <t xml:space="preserve"> Tätigkeiten (taxonomiekonform) (A.1)</t>
    </r>
  </si>
  <si>
    <t>A.2 Taxonomiefähige, aber nicht ökologisch nachhaltige Tätigkeiten (nicht taxonomiekonforme Tätigkeiten)</t>
  </si>
  <si>
    <t>Güterbeförderung im Eisenbahnverkehr</t>
  </si>
  <si>
    <t>6.2.</t>
  </si>
  <si>
    <t>Güterbeförderung in der See- und Küstenschifffahrt, Schiffe für den Hafenbetrieb und Hilfstätigkeiten</t>
  </si>
  <si>
    <t>6.10.</t>
  </si>
  <si>
    <t>Baugewerbe und Immobilien</t>
  </si>
  <si>
    <t>Neubau</t>
  </si>
  <si>
    <t>7.1.</t>
  </si>
  <si>
    <t>Erwerb von und Eigentum an Gebäuden</t>
  </si>
  <si>
    <t>7.7.</t>
  </si>
  <si>
    <t>Umsatz taxonomiefähiger, aber nicht ökologisch nachhaltiger Tätigkeiten (nicht taxonomiekonforme Tätigkeiten) (A.2)</t>
  </si>
  <si>
    <t>Total (A.1 + A.2)</t>
  </si>
  <si>
    <t>7,2 %</t>
  </si>
  <si>
    <t>0,0 %</t>
  </si>
  <si>
    <t>B Nicht taxonomiefähige Tätigkeiten</t>
  </si>
  <si>
    <t>Umsatz nicht taxonomiefähiger Tätigkeiten (B)</t>
  </si>
  <si>
    <t>Gesamt (A + B)</t>
  </si>
  <si>
    <r>
      <t xml:space="preserve">94.436 </t>
    </r>
    <r>
      <rPr>
        <b/>
        <vertAlign val="superscript"/>
        <sz val="9"/>
        <rFont val="Delivery"/>
        <family val="2"/>
      </rPr>
      <t>2</t>
    </r>
  </si>
  <si>
    <r>
      <rPr>
        <vertAlign val="superscript"/>
        <sz val="8"/>
        <rFont val="Delivery"/>
        <family val="2"/>
      </rPr>
      <t>1</t>
    </r>
    <r>
      <rPr>
        <sz val="8"/>
        <rFont val="Delivery"/>
        <family val="2"/>
      </rPr>
      <t xml:space="preserve"> Keine erhebliche Beeinträchtigung (do no significant harm)</t>
    </r>
    <r>
      <rPr>
        <vertAlign val="superscript"/>
        <sz val="8"/>
        <rFont val="Delivery"/>
        <family val="2"/>
      </rPr>
      <t xml:space="preserve"> 2</t>
    </r>
    <r>
      <rPr>
        <sz val="8"/>
        <rFont val="Delivery"/>
        <family val="2"/>
      </rPr>
      <t xml:space="preserve"> Umsatz gemäß </t>
    </r>
    <r>
      <rPr>
        <b/>
        <sz val="8"/>
        <color rgb="FFC00000"/>
        <rFont val="Delivery"/>
        <family val="2"/>
      </rPr>
      <t>&gt; Gewinn-und-Verlust-Rechnung</t>
    </r>
    <r>
      <rPr>
        <sz val="8"/>
        <rFont val="Delivery"/>
        <family val="2"/>
      </rPr>
      <t xml:space="preserve"> </t>
    </r>
    <r>
      <rPr>
        <vertAlign val="superscript"/>
        <sz val="8"/>
        <rFont val="Delivery"/>
        <family val="2"/>
      </rPr>
      <t>3</t>
    </r>
    <r>
      <rPr>
        <sz val="8"/>
        <rFont val="Delivery"/>
        <family val="2"/>
      </rPr>
      <t xml:space="preserve"> Enabling </t>
    </r>
    <r>
      <rPr>
        <vertAlign val="superscript"/>
        <sz val="8"/>
        <rFont val="Delivery"/>
        <family val="2"/>
      </rPr>
      <t>4</t>
    </r>
    <r>
      <rPr>
        <sz val="8"/>
        <rFont val="Delivery"/>
        <family val="2"/>
      </rPr>
      <t xml:space="preserve"> Transitional</t>
    </r>
  </si>
  <si>
    <t>Meldebogen: Anteil der Investitionen (Capital Expenditure, Capex) aus Waren oder Dienstleistungen, die mit taxonomiekonformen Wirtschaftstätigkeiten verbunden sind — Offenlegung für das Jahr 2022</t>
  </si>
  <si>
    <t>Absoluter Capex</t>
  </si>
  <si>
    <t>Capex-Anteil</t>
  </si>
  <si>
    <t>Taxonomie-konformer Capex-Anteil</t>
  </si>
  <si>
    <r>
      <t xml:space="preserve">E </t>
    </r>
    <r>
      <rPr>
        <vertAlign val="superscript"/>
        <sz val="9"/>
        <rFont val="Delivery"/>
        <family val="2"/>
      </rPr>
      <t>10</t>
    </r>
  </si>
  <si>
    <r>
      <t xml:space="preserve">T </t>
    </r>
    <r>
      <rPr>
        <vertAlign val="superscript"/>
        <sz val="9"/>
        <rFont val="Delivery"/>
        <family val="2"/>
      </rPr>
      <t>11</t>
    </r>
  </si>
  <si>
    <r>
      <t xml:space="preserve">1 </t>
    </r>
    <r>
      <rPr>
        <vertAlign val="superscript"/>
        <sz val="9"/>
        <rFont val="Delivery"/>
        <family val="2"/>
      </rPr>
      <t>2</t>
    </r>
  </si>
  <si>
    <r>
      <t xml:space="preserve">212 </t>
    </r>
    <r>
      <rPr>
        <vertAlign val="superscript"/>
        <sz val="9"/>
        <rFont val="Delivery"/>
        <family val="2"/>
      </rPr>
      <t>3</t>
    </r>
  </si>
  <si>
    <r>
      <t xml:space="preserve">19 </t>
    </r>
    <r>
      <rPr>
        <vertAlign val="superscript"/>
        <sz val="9"/>
        <rFont val="Delivery"/>
        <family val="2"/>
      </rPr>
      <t>4</t>
    </r>
  </si>
  <si>
    <r>
      <t>Infrastruktur für einen CO</t>
    </r>
    <r>
      <rPr>
        <vertAlign val="subscript"/>
        <sz val="9"/>
        <rFont val="Delivery"/>
        <family val="2"/>
      </rPr>
      <t>2</t>
    </r>
    <r>
      <rPr>
        <sz val="9"/>
        <rFont val="Delivery"/>
        <family val="2"/>
      </rPr>
      <t>-armen Straßenverkehr und öffentlichen Verkehr</t>
    </r>
  </si>
  <si>
    <r>
      <t xml:space="preserve">1.956 </t>
    </r>
    <r>
      <rPr>
        <vertAlign val="superscript"/>
        <sz val="9"/>
        <rFont val="Delivery"/>
        <family val="2"/>
      </rPr>
      <t>5</t>
    </r>
  </si>
  <si>
    <t>Installation, Wartung und Reparatur von energieeffizienten Geräten</t>
  </si>
  <si>
    <t>7.3.</t>
  </si>
  <si>
    <r>
      <t xml:space="preserve">1 </t>
    </r>
    <r>
      <rPr>
        <vertAlign val="superscript"/>
        <sz val="9"/>
        <rFont val="Delivery"/>
        <family val="2"/>
      </rPr>
      <t>6</t>
    </r>
  </si>
  <si>
    <t>Installation, Wartung und Reparatur von Technologien für erneuerbare Energien</t>
  </si>
  <si>
    <t>7.6.</t>
  </si>
  <si>
    <r>
      <t xml:space="preserve">3 </t>
    </r>
    <r>
      <rPr>
        <vertAlign val="superscript"/>
        <sz val="9"/>
        <rFont val="Delivery"/>
        <family val="2"/>
      </rPr>
      <t>7</t>
    </r>
  </si>
  <si>
    <t>Capex ökologisch nachhaltiger Tätigkeiten (taxonomiekonform) (A.1)</t>
  </si>
  <si>
    <t>Renovierung bestehender Gebäude</t>
  </si>
  <si>
    <t>7.2.</t>
  </si>
  <si>
    <t>Installation, Wartung und Reparatur von Geräten für die Messung, Regelung und Steuerung der Gesamtenergieeffizienz von Gebäuden</t>
  </si>
  <si>
    <t>7.5.</t>
  </si>
  <si>
    <t>Information und Kommunikation</t>
  </si>
  <si>
    <t>Datenverarbeitung, Hosting und damit verbundene Tätigkeiten</t>
  </si>
  <si>
    <t>8.1.</t>
  </si>
  <si>
    <t>Capex taxonomiefähiger, aber nicht ökologisch nachhaltiger Tätigkeiten (nicht taxonomiekonforme Tätigkeiten) (A.2)</t>
  </si>
  <si>
    <t>22,5 %</t>
  </si>
  <si>
    <t xml:space="preserve"> 0,0 %</t>
  </si>
  <si>
    <t>Capex nicht taxonomiefähiger Tätigkeiten (B)</t>
  </si>
  <si>
    <r>
      <t xml:space="preserve">8.689 </t>
    </r>
    <r>
      <rPr>
        <b/>
        <vertAlign val="superscript"/>
        <sz val="9"/>
        <rFont val="Delivery"/>
        <family val="2"/>
      </rPr>
      <t>8, 9</t>
    </r>
  </si>
  <si>
    <r>
      <rPr>
        <vertAlign val="superscript"/>
        <sz val="8"/>
        <rFont val="Delivery"/>
        <family val="2"/>
      </rPr>
      <t>1</t>
    </r>
    <r>
      <rPr>
        <sz val="8"/>
        <rFont val="Delivery"/>
        <family val="2"/>
      </rPr>
      <t xml:space="preserve"> Keine erhebliche Beeinträchtigung (do no significant harm) </t>
    </r>
    <r>
      <rPr>
        <vertAlign val="superscript"/>
        <sz val="8"/>
        <rFont val="Delivery"/>
        <family val="2"/>
      </rPr>
      <t>2</t>
    </r>
    <r>
      <rPr>
        <sz val="8"/>
        <rFont val="Delivery"/>
        <family val="2"/>
      </rPr>
      <t xml:space="preserve"> Davon Sachanlagen: 1 MIO € </t>
    </r>
    <r>
      <rPr>
        <vertAlign val="superscript"/>
        <sz val="8"/>
        <rFont val="Delivery"/>
        <family val="2"/>
      </rPr>
      <t>3</t>
    </r>
    <r>
      <rPr>
        <sz val="8"/>
        <rFont val="Delivery"/>
        <family val="2"/>
      </rPr>
      <t xml:space="preserve"> Davon Sachanlagen: 186 MIO €, Nutzungsrechte: 26 MIO € </t>
    </r>
    <r>
      <rPr>
        <vertAlign val="superscript"/>
        <sz val="8"/>
        <rFont val="Delivery"/>
        <family val="2"/>
      </rPr>
      <t>4</t>
    </r>
    <r>
      <rPr>
        <sz val="8"/>
        <rFont val="Delivery"/>
        <family val="2"/>
      </rPr>
      <t xml:space="preserve"> Davon Sachanlagen: 14 MIO €, Nutzungsrechte: 5 MIO € </t>
    </r>
    <r>
      <rPr>
        <vertAlign val="superscript"/>
        <sz val="8"/>
        <rFont val="Delivery"/>
        <family val="2"/>
      </rPr>
      <t>5</t>
    </r>
    <r>
      <rPr>
        <sz val="8"/>
        <rFont val="Delivery"/>
        <family val="2"/>
      </rPr>
      <t xml:space="preserve"> Davon Sachanlagen: 1.216 MIO €, Nutzungsrechte: 711 MIO €, immaterielle Vermögenswerte: 29 MIO € </t>
    </r>
    <r>
      <rPr>
        <vertAlign val="superscript"/>
        <sz val="8"/>
        <rFont val="Delivery"/>
        <family val="2"/>
      </rPr>
      <t>6</t>
    </r>
    <r>
      <rPr>
        <sz val="8"/>
        <rFont val="Delivery"/>
        <family val="2"/>
      </rPr>
      <t xml:space="preserve"> Davon Sachanlagen: 1 MIO € </t>
    </r>
    <r>
      <rPr>
        <vertAlign val="superscript"/>
        <sz val="8"/>
        <rFont val="Delivery"/>
        <family val="2"/>
      </rPr>
      <t>7</t>
    </r>
    <r>
      <rPr>
        <sz val="8"/>
        <rFont val="Delivery"/>
        <family val="2"/>
      </rPr>
      <t xml:space="preserve"> Davon Sachanlagen: 2 MIO €, Nutzungsrechte: 1 MIO € </t>
    </r>
    <r>
      <rPr>
        <vertAlign val="superscript"/>
        <sz val="8"/>
        <rFont val="Delivery"/>
        <family val="2"/>
      </rPr>
      <t>8</t>
    </r>
    <r>
      <rPr>
        <sz val="8"/>
        <rFont val="Delivery"/>
        <family val="2"/>
      </rPr>
      <t xml:space="preserve"> En</t>
    </r>
    <r>
      <rPr>
        <b/>
        <sz val="8"/>
        <rFont val="Delivery"/>
        <family val="2"/>
      </rPr>
      <t>t</t>
    </r>
    <r>
      <rPr>
        <sz val="8"/>
        <rFont val="Delivery"/>
        <family val="2"/>
      </rPr>
      <t xml:space="preserve">hält Investitionen (Capex) gemäß Segmentberichterstattung und als Finanzinvestitionen gehaltene Immobilien </t>
    </r>
    <r>
      <rPr>
        <b/>
        <sz val="8"/>
        <color rgb="FFC00000"/>
        <rFont val="Delivery"/>
        <family val="2"/>
      </rPr>
      <t>&gt; Anhang, Textziffer 10 und 24</t>
    </r>
    <r>
      <rPr>
        <b/>
        <sz val="8"/>
        <rFont val="Delivery"/>
        <family val="2"/>
      </rPr>
      <t xml:space="preserve"> </t>
    </r>
    <r>
      <rPr>
        <vertAlign val="superscript"/>
        <sz val="8"/>
        <rFont val="Delivery"/>
        <family val="2"/>
      </rPr>
      <t>9</t>
    </r>
    <r>
      <rPr>
        <b/>
        <sz val="8"/>
        <rFont val="Delivery"/>
        <family val="2"/>
      </rPr>
      <t xml:space="preserve"> </t>
    </r>
    <r>
      <rPr>
        <sz val="8"/>
        <rFont val="Delivery"/>
        <family val="2"/>
      </rPr>
      <t>Darin enthalten Zugänge aus Unternehmenszusammenschlüssen: Immaterielle Vermögenswerte (exkl. Firmenwerte) 592 MIO €, Sachanlagen 226 MIO €</t>
    </r>
    <r>
      <rPr>
        <b/>
        <sz val="8"/>
        <rFont val="Delivery"/>
        <family val="2"/>
      </rPr>
      <t xml:space="preserve"> </t>
    </r>
    <r>
      <rPr>
        <b/>
        <sz val="8"/>
        <color rgb="FFC00000"/>
        <rFont val="Delivery"/>
        <family val="2"/>
      </rPr>
      <t>&gt; Anhang, Textziffer 22 und 23</t>
    </r>
    <r>
      <rPr>
        <sz val="8"/>
        <rFont val="Delivery"/>
        <family val="2"/>
      </rPr>
      <t xml:space="preserve"> </t>
    </r>
    <r>
      <rPr>
        <vertAlign val="superscript"/>
        <sz val="8"/>
        <rFont val="Delivery"/>
        <family val="2"/>
      </rPr>
      <t>10</t>
    </r>
    <r>
      <rPr>
        <sz val="8"/>
        <rFont val="Delivery"/>
        <family val="2"/>
      </rPr>
      <t xml:space="preserve"> Enabling </t>
    </r>
    <r>
      <rPr>
        <vertAlign val="superscript"/>
        <sz val="8"/>
        <rFont val="Delivery"/>
        <family val="2"/>
      </rPr>
      <t>11</t>
    </r>
    <r>
      <rPr>
        <sz val="8"/>
        <rFont val="Delivery"/>
        <family val="2"/>
      </rPr>
      <t xml:space="preserve"> Transitional</t>
    </r>
  </si>
  <si>
    <t>Meldebogen: Anteil der Betriebsausgaben (Operational Expenditure, Opex) aus Waren oder Dienstleistungen, die mit taxonomiekonformen Wirtschaftstätigkeiten verbunden sind — Offenlegung für das Jahr 2022</t>
  </si>
  <si>
    <t>Absoluter Opex</t>
  </si>
  <si>
    <t>Opex-Anteil</t>
  </si>
  <si>
    <t>Taxonomie-konformer 
Opex-Anteil</t>
  </si>
  <si>
    <r>
      <t xml:space="preserve">E </t>
    </r>
    <r>
      <rPr>
        <vertAlign val="superscript"/>
        <sz val="9"/>
        <rFont val="Delivery"/>
        <family val="2"/>
      </rPr>
      <t>7</t>
    </r>
  </si>
  <si>
    <r>
      <t xml:space="preserve">T </t>
    </r>
    <r>
      <rPr>
        <vertAlign val="superscript"/>
        <sz val="9"/>
        <rFont val="Delivery"/>
        <family val="2"/>
      </rPr>
      <t>8</t>
    </r>
  </si>
  <si>
    <r>
      <t xml:space="preserve">26 </t>
    </r>
    <r>
      <rPr>
        <vertAlign val="superscript"/>
        <sz val="9"/>
        <rFont val="Delivery"/>
        <family val="2"/>
      </rPr>
      <t>2</t>
    </r>
  </si>
  <si>
    <r>
      <t xml:space="preserve">50 </t>
    </r>
    <r>
      <rPr>
        <vertAlign val="superscript"/>
        <sz val="9"/>
        <rFont val="Delivery"/>
        <family val="2"/>
      </rPr>
      <t>3</t>
    </r>
  </si>
  <si>
    <r>
      <t xml:space="preserve">7 </t>
    </r>
    <r>
      <rPr>
        <vertAlign val="superscript"/>
        <sz val="9"/>
        <rFont val="Delivery"/>
        <family val="2"/>
      </rPr>
      <t>4</t>
    </r>
  </si>
  <si>
    <r>
      <t xml:space="preserve">226 </t>
    </r>
    <r>
      <rPr>
        <vertAlign val="superscript"/>
        <sz val="9"/>
        <rFont val="Delivery"/>
        <family val="2"/>
      </rPr>
      <t>5</t>
    </r>
  </si>
  <si>
    <t>Opex ökologisch nachhaltiger Tätigkeiten (taxonomiekonform) (A.1)</t>
  </si>
  <si>
    <r>
      <t>Erwerb von und Eigentum an Gebäuden</t>
    </r>
    <r>
      <rPr>
        <strike/>
        <vertAlign val="superscript"/>
        <sz val="9"/>
        <rFont val="Delivery"/>
        <family val="2"/>
      </rPr>
      <t>2</t>
    </r>
  </si>
  <si>
    <t>Opex taxonomiefähiger, aber nicht ökologisch nachhaltiger Tätigkeiten (nicht taxonomiekonforme Tätigkeiten) (A.2)</t>
  </si>
  <si>
    <t xml:space="preserve"> </t>
  </si>
  <si>
    <t>8,3 %</t>
  </si>
  <si>
    <t>Opex nicht taxonomiefähiger Tätigkeiten (B)</t>
  </si>
  <si>
    <r>
      <t xml:space="preserve">2.710 </t>
    </r>
    <r>
      <rPr>
        <b/>
        <vertAlign val="superscript"/>
        <sz val="9"/>
        <rFont val="Delivery"/>
        <family val="2"/>
      </rPr>
      <t>6</t>
    </r>
  </si>
  <si>
    <r>
      <rPr>
        <vertAlign val="superscript"/>
        <sz val="8"/>
        <rFont val="Delivery"/>
        <family val="2"/>
      </rPr>
      <t>1</t>
    </r>
    <r>
      <rPr>
        <sz val="8"/>
        <rFont val="Delivery"/>
        <family val="2"/>
      </rPr>
      <t xml:space="preserve"> Keine erhebliche Beeinträchtigung (do no significant harm) </t>
    </r>
    <r>
      <rPr>
        <vertAlign val="superscript"/>
        <sz val="8"/>
        <rFont val="Delivery"/>
        <family val="2"/>
      </rPr>
      <t>2</t>
    </r>
    <r>
      <rPr>
        <sz val="8"/>
        <rFont val="Delivery"/>
        <family val="2"/>
      </rPr>
      <t xml:space="preserve"> Davon 9 MIO € Aufwand für Instandhaltung, Reparatur und Ersatzteile; 17 MIO € Aufwand für kurzfristiges Leasing und Leasing geringwertiger Wirtschaftsgüter </t>
    </r>
    <r>
      <rPr>
        <vertAlign val="superscript"/>
        <sz val="8"/>
        <rFont val="Delivery"/>
        <family val="2"/>
      </rPr>
      <t>3</t>
    </r>
    <r>
      <rPr>
        <sz val="8"/>
        <rFont val="Delivery"/>
        <family val="2"/>
      </rPr>
      <t xml:space="preserve"> Davon 49 MIO € Aufwand fürInstandhaltung, Reparatur und Ersatzteile; 1 MIO € Aufwand für kurzfristiges Leasing und Leasing geringwertiger Wirtschaftsgüter </t>
    </r>
    <r>
      <rPr>
        <vertAlign val="superscript"/>
        <sz val="8"/>
        <rFont val="Delivery"/>
        <family val="2"/>
      </rPr>
      <t>4</t>
    </r>
    <r>
      <rPr>
        <sz val="8"/>
        <rFont val="Delivery"/>
        <family val="2"/>
      </rPr>
      <t xml:space="preserve"> Davon 6 MIO € Aufwand für Instandhaltung, Reparatur und Ersatzteile </t>
    </r>
    <r>
      <rPr>
        <vertAlign val="superscript"/>
        <sz val="8"/>
        <rFont val="Delivery"/>
        <family val="2"/>
      </rPr>
      <t>5</t>
    </r>
    <r>
      <rPr>
        <sz val="8"/>
        <rFont val="Delivery"/>
        <family val="2"/>
      </rPr>
      <t xml:space="preserve"> Davon 168 MIO € Aufwand für Instandhaltung, Reparatur und Ersatzteile; 58 MIO € Aufwand für kurzfristiges Leasing und Leasing geringwertiger Wirtschaftsgüter </t>
    </r>
    <r>
      <rPr>
        <vertAlign val="superscript"/>
        <sz val="8"/>
        <rFont val="Delivery"/>
        <family val="2"/>
      </rPr>
      <t>6</t>
    </r>
    <r>
      <rPr>
        <sz val="8"/>
        <rFont val="Delivery"/>
        <family val="2"/>
      </rPr>
      <t xml:space="preserve"> Enthält investitionsnahe Betriebsausgaben, insbesondere Aufwendungen für Instandhaltungen und nicht kapitalisierte Leasingaufwendungen gemäß</t>
    </r>
    <r>
      <rPr>
        <sz val="8"/>
        <color rgb="FFC00000"/>
        <rFont val="Delivery"/>
        <family val="2"/>
      </rPr>
      <t xml:space="preserve"> </t>
    </r>
    <r>
      <rPr>
        <b/>
        <sz val="8"/>
        <color rgb="FFC00000"/>
        <rFont val="Delivery"/>
        <family val="2"/>
      </rPr>
      <t>&gt; Anhang, Textziffer 14</t>
    </r>
    <r>
      <rPr>
        <sz val="8"/>
        <rFont val="Delivery"/>
        <family val="2"/>
      </rPr>
      <t xml:space="preserve"> </t>
    </r>
    <r>
      <rPr>
        <vertAlign val="superscript"/>
        <sz val="8"/>
        <rFont val="Delivery"/>
        <family val="2"/>
      </rPr>
      <t>7</t>
    </r>
    <r>
      <rPr>
        <sz val="8"/>
        <rFont val="Delivery"/>
        <family val="2"/>
      </rPr>
      <t xml:space="preserve"> Enabling </t>
    </r>
    <r>
      <rPr>
        <vertAlign val="superscript"/>
        <sz val="8"/>
        <rFont val="Delivery"/>
        <family val="2"/>
      </rPr>
      <t>8</t>
    </r>
    <r>
      <rPr>
        <sz val="8"/>
        <rFont val="Delivery"/>
        <family val="2"/>
      </rPr>
      <t xml:space="preserve"> Transitional</t>
    </r>
  </si>
  <si>
    <t>Entwicklung der Belegschaft</t>
  </si>
  <si>
    <t>Beschäftigte (Kopfzahl zum Jahresende)</t>
  </si>
  <si>
    <t>davon Arbeiter und Angestellte</t>
  </si>
  <si>
    <t>Beamte</t>
  </si>
  <si>
    <t>Auszubildende und Trainees</t>
  </si>
  <si>
    <t>nach Unternehmensbereichen</t>
  </si>
  <si>
    <t xml:space="preserve">Express </t>
  </si>
  <si>
    <t xml:space="preserve"> - </t>
  </si>
  <si>
    <t>Group Functions</t>
  </si>
  <si>
    <t>nach geographischen Regionen</t>
  </si>
  <si>
    <t>Europa</t>
  </si>
  <si>
    <t>davon Europa ohne Deutschland</t>
  </si>
  <si>
    <t>Deutschland</t>
  </si>
  <si>
    <t>Amerikas</t>
  </si>
  <si>
    <t>Asien/Pazifik</t>
  </si>
  <si>
    <t>Mittlerer Osten/Afrka</t>
  </si>
  <si>
    <t>Beschäftigte (Kopfzahl im Jahresdurchschnitt)</t>
  </si>
  <si>
    <r>
      <t>nach geographischen Regionen</t>
    </r>
    <r>
      <rPr>
        <b/>
        <vertAlign val="superscript"/>
        <sz val="10"/>
        <rFont val="Delivery"/>
        <family val="2"/>
      </rPr>
      <t>2</t>
    </r>
  </si>
  <si>
    <t>Europa ohne Deutschland</t>
  </si>
  <si>
    <r>
      <t>Auf Vollkräfte umgerechnet (FTE zum Jahresende)</t>
    </r>
    <r>
      <rPr>
        <b/>
        <vertAlign val="superscript"/>
        <sz val="10"/>
        <rFont val="Delivery"/>
        <family val="2"/>
      </rPr>
      <t>3</t>
    </r>
    <r>
      <rPr>
        <b/>
        <sz val="10"/>
        <rFont val="Delivery"/>
        <family val="2"/>
      </rPr>
      <t xml:space="preserve"> </t>
    </r>
  </si>
  <si>
    <r>
      <t>Auf Vollkräfte umgerechnet (FTE im Jahresdurchschnitt)</t>
    </r>
    <r>
      <rPr>
        <b/>
        <vertAlign val="superscript"/>
        <sz val="10"/>
        <rFont val="Delivery"/>
        <family val="2"/>
      </rPr>
      <t>3</t>
    </r>
    <r>
      <rPr>
        <b/>
        <sz val="10"/>
        <rFont val="Delivery"/>
        <family val="2"/>
      </rPr>
      <t xml:space="preserve"> </t>
    </r>
  </si>
  <si>
    <t>Teilzeitbeschäftigte (Kopfzahl zum Jahresende)1</t>
  </si>
  <si>
    <r>
      <t>Tarifvereinbarungen: Abdeckungsquote in Belegschaft</t>
    </r>
    <r>
      <rPr>
        <b/>
        <vertAlign val="superscript"/>
        <sz val="10"/>
        <rFont val="Delivery"/>
        <family val="2"/>
      </rPr>
      <t>2</t>
    </r>
  </si>
  <si>
    <t>&gt;70%</t>
  </si>
  <si>
    <t>Leistungs-/beitragsbezogene Vorsorgepläne: Abdeckungsquote in Belegschaft</t>
  </si>
  <si>
    <t>n. b.  = nicht berichtet
1) Schätzung. 2) Beschäftigte im Rahmen von Verträgen, die durch Gesetze, Tarifverträge und Betriebsvereinbarungen geregelt sind. 3) Ab 2020 inkl. Auszubildende und Praktikanten. 4) Inkl. Auszubildende und Trainees.</t>
  </si>
  <si>
    <t>Externe Zeitarbeitskräfte</t>
  </si>
  <si>
    <t>Leiharbeitnehmer mit internen Berichtslinien (FTE im Jahresdurchschnitt)</t>
  </si>
  <si>
    <t>nach geographischer Region</t>
  </si>
  <si>
    <t>Mittlerer Osten/Afrika</t>
  </si>
  <si>
    <t>Deutsche Post DHL Group Soziale Verantwortung: Entwicklung der materiellen Themen und Kennzahlen</t>
  </si>
  <si>
    <r>
      <rPr>
        <b/>
        <sz val="10"/>
        <rFont val="Delivery"/>
        <family val="2"/>
      </rPr>
      <t xml:space="preserve">Materielle Themen: </t>
    </r>
    <r>
      <rPr>
        <sz val="10"/>
        <rFont val="Delivery"/>
        <family val="2"/>
      </rPr>
      <t>Engagement der Beschäftigten, Vielfalt &amp; Inklusion, Gesundheit &amp; Arbeitssicherheit</t>
    </r>
  </si>
  <si>
    <r>
      <rPr>
        <b/>
        <sz val="10"/>
        <rFont val="Delivery"/>
        <family val="2"/>
      </rPr>
      <t xml:space="preserve">Steuerungsrelevante KPIs:  </t>
    </r>
    <r>
      <rPr>
        <sz val="10"/>
        <rFont val="Delivery"/>
        <family val="2"/>
      </rPr>
      <t>Mitarbeiterengagement (%), Frauen in mittleren und oberen Führungspositionen (%),  Unfallrate (LTIFR) pro 200.000 Stunden Arbeitszeit, Arbeitsunfälle mit mindestens  einem Ausfalltag der betroffenen Person nach dem Unfall</t>
    </r>
  </si>
  <si>
    <t>Soziale Kennzahlen nach materiellen Themen</t>
  </si>
  <si>
    <t>ENGAGEMENT DER BESCHÄFTIGTEN</t>
  </si>
  <si>
    <t xml:space="preserve">Mitarbeiterengagement (steuerungs- und vergütungsrelevant) </t>
  </si>
  <si>
    <r>
      <rPr>
        <b/>
        <sz val="10"/>
        <rFont val="Delivery"/>
        <family val="2"/>
      </rPr>
      <t>Ziel bis 2025:</t>
    </r>
    <r>
      <rPr>
        <sz val="10"/>
        <rFont val="Delivery"/>
        <family val="2"/>
      </rPr>
      <t xml:space="preserve"> Konzernweit über 80 %</t>
    </r>
  </si>
  <si>
    <r>
      <rPr>
        <sz val="10"/>
        <color theme="1"/>
        <rFont val="Delivery"/>
        <family val="2"/>
      </rPr>
      <t>Beteiligungsquote konzernweit</t>
    </r>
  </si>
  <si>
    <t>Ich bin stolz auf den gesellschaftlichen Beitrag meines Unternehmens (Corporate Citizenship)</t>
  </si>
  <si>
    <t>Kennzahl für Beitrag zur Gesellschaft</t>
  </si>
  <si>
    <t>Entwicklung der Beschäftigten</t>
  </si>
  <si>
    <r>
      <t>Investierte Zeit</t>
    </r>
    <r>
      <rPr>
        <vertAlign val="superscript"/>
        <sz val="10"/>
        <rFont val="Delivery"/>
        <family val="2"/>
      </rPr>
      <t>1</t>
    </r>
    <r>
      <rPr>
        <sz val="10"/>
        <rFont val="Delivery"/>
        <family val="2"/>
      </rPr>
      <t xml:space="preserve"> (MIO Trainingsstd.)</t>
    </r>
  </si>
  <si>
    <r>
      <t>Trainingsstd. pro FTE</t>
    </r>
    <r>
      <rPr>
        <vertAlign val="superscript"/>
        <sz val="10"/>
        <rFont val="Delivery"/>
        <family val="2"/>
      </rPr>
      <t>2</t>
    </r>
  </si>
  <si>
    <r>
      <t>pro Beschäftigtem</t>
    </r>
    <r>
      <rPr>
        <vertAlign val="superscript"/>
        <sz val="10"/>
        <rFont val="Delivery"/>
        <family val="2"/>
      </rPr>
      <t>3</t>
    </r>
  </si>
  <si>
    <r>
      <t>Trainingskosten pro FTE (€)</t>
    </r>
    <r>
      <rPr>
        <vertAlign val="superscript"/>
        <sz val="10"/>
        <rFont val="Delivery"/>
        <family val="2"/>
      </rPr>
      <t>2, 3</t>
    </r>
  </si>
  <si>
    <t>&gt; 100 %</t>
  </si>
  <si>
    <t>VIELFALT &amp; INKLUSION</t>
  </si>
  <si>
    <t>Frauenanteil in mittleren und oberen Führungspositionen (steuerungsrelevant)</t>
  </si>
  <si>
    <t>Ziel 2023: 27,7 %; Ziel 2025: mindestens 30 %</t>
  </si>
  <si>
    <t>im mittleren Management</t>
  </si>
  <si>
    <t>im oberen Management</t>
  </si>
  <si>
    <t>-</t>
  </si>
  <si>
    <r>
      <t>Frauenanteil im Vorstand</t>
    </r>
    <r>
      <rPr>
        <vertAlign val="superscript"/>
        <sz val="10"/>
        <rFont val="Delivery"/>
        <family val="2"/>
      </rPr>
      <t>4</t>
    </r>
  </si>
  <si>
    <r>
      <t>im Aufsichtsrat</t>
    </r>
    <r>
      <rPr>
        <vertAlign val="superscript"/>
        <sz val="10"/>
        <rFont val="Delivery"/>
        <family val="2"/>
      </rPr>
      <t>5</t>
    </r>
  </si>
  <si>
    <t>Ziel: 30 % Frauen im Aufsichtsrat</t>
  </si>
  <si>
    <t>Frauenanteil in der Belegschaft</t>
  </si>
  <si>
    <r>
      <t>Beschäftigte mit Behinderungen in Deutschland</t>
    </r>
    <r>
      <rPr>
        <b/>
        <vertAlign val="superscript"/>
        <sz val="10"/>
        <rFont val="Delivery"/>
        <family val="2"/>
      </rPr>
      <t>6, 7</t>
    </r>
    <r>
      <rPr>
        <b/>
        <sz val="10"/>
        <rFont val="Delivery"/>
        <family val="2"/>
      </rPr>
      <t xml:space="preserve"> (Kopfzahl im Jahresdurchschnitt)</t>
    </r>
  </si>
  <si>
    <t>Beschäftigungsrate</t>
  </si>
  <si>
    <r>
      <t>Durchschnittsalter</t>
    </r>
    <r>
      <rPr>
        <b/>
        <vertAlign val="superscript"/>
        <sz val="10"/>
        <rFont val="Delivery"/>
        <family val="2"/>
      </rPr>
      <t>7</t>
    </r>
  </si>
  <si>
    <t>2022 Altersstruktur der Beschäftigten nach Altersgruppen (Anteil)</t>
  </si>
  <si>
    <t xml:space="preserve">Age 15 to 26 </t>
  </si>
  <si>
    <t>Age 27 to 54</t>
  </si>
  <si>
    <t>Age 55+</t>
  </si>
  <si>
    <t>Konzern</t>
  </si>
  <si>
    <t>Nationalitäten der Beschäftigten in Deutschland</t>
  </si>
  <si>
    <t xml:space="preserve">Gesundheit &amp; Arbeitssicherheit </t>
  </si>
  <si>
    <r>
      <t>Unfallrate je 200.000 Arbeitsstunden (LTIFR)</t>
    </r>
    <r>
      <rPr>
        <b/>
        <vertAlign val="superscript"/>
        <sz val="10"/>
        <rFont val="Delivery"/>
        <family val="2"/>
      </rPr>
      <t>8</t>
    </r>
    <r>
      <rPr>
        <b/>
        <sz val="10"/>
        <rFont val="Delivery"/>
        <family val="2"/>
      </rPr>
      <t xml:space="preserve"> (steuerungsrelevant)</t>
    </r>
  </si>
  <si>
    <r>
      <t>Ziel 2023:</t>
    </r>
    <r>
      <rPr>
        <sz val="10"/>
        <rFont val="Delivery"/>
        <family val="2"/>
      </rPr>
      <t xml:space="preserve"> LTIFR 3.5</t>
    </r>
    <r>
      <rPr>
        <b/>
        <sz val="10"/>
        <rFont val="Delivery"/>
        <family val="2"/>
      </rPr>
      <t>; Ziel 2025:</t>
    </r>
    <r>
      <rPr>
        <sz val="10"/>
        <rFont val="Delivery"/>
        <family val="2"/>
      </rPr>
      <t xml:space="preserve"> LTIFR &lt; 3.1</t>
    </r>
  </si>
  <si>
    <t>Ausfalltage pro Unfall</t>
  </si>
  <si>
    <r>
      <rPr>
        <b/>
        <sz val="10"/>
        <rFont val="Delivery"/>
        <family val="2"/>
      </rPr>
      <t>Unfälle mit Todesfolge</t>
    </r>
    <r>
      <rPr>
        <b/>
        <vertAlign val="superscript"/>
        <sz val="10"/>
        <rFont val="Delivery"/>
        <family val="2"/>
      </rPr>
      <t>9</t>
    </r>
  </si>
  <si>
    <t>davon durch Verkehrsunfälle</t>
  </si>
  <si>
    <t>Krankenstand</t>
  </si>
  <si>
    <t xml:space="preserve">n. b.  = nicht berichtet
1) Neuberechnung ab dem Jahr 2022.  2) Bis 2021 wurden die Kosten gemäß Erläuterung 6 des konsolidierten Jahresabschlusses im Jahresbericht berechnet. Ab 2022 sind zusätzlich die Personalkosten für Schulungsstunden enthalten. 3) Insgesamt neun Vorstandsressorts; zwei weibliche Vorstandsmitglieder. 4) Insgesamt 20 Mitglieder: 10 Anteilseignervertreter, davon 4 weiblich, 10 Arbeitnehmervertreter, davon 4 weiblich. 5) Deutsche Post AG (Hauptgesellschaft in Deutschland). 6) Gemäß Sozialgesetzbuch IX, Abschnitt § 163. 7) Abdeckungsgrad Konzern: 80% ab 2017.  8) Pro 200.000 geleistete Arbeitsstunden, die nach dem Unfall zu einem Arbeitsausfall von mindestens einem Arbeitstag für die betroffene Person führen. Inkl. mehr als 60% der Leiharbeitnehmer. 9) Eigene Arbeitnehmer und Leiharbeitnehmer. </t>
  </si>
  <si>
    <t>Deutsche Post DHL Group Soziale Verantwortung: Weitere Kennzahlen</t>
  </si>
  <si>
    <t>Weitere Kennzahlen</t>
  </si>
  <si>
    <t>Fluktuation</t>
  </si>
  <si>
    <t>Fluktuation im Management</t>
  </si>
  <si>
    <t>Geplante Fluktuation</t>
  </si>
  <si>
    <t>Ungeplante Fluktuation</t>
  </si>
  <si>
    <t>Interne Besetzung im mittleren und oberen Management</t>
  </si>
  <si>
    <t>Personalaufwand (MIO €)</t>
  </si>
  <si>
    <t>davon Löhne, Gehälter, Entgelte</t>
  </si>
  <si>
    <t>Sozialversicherungsbeiträge</t>
  </si>
  <si>
    <t>für Altersversorgung</t>
  </si>
  <si>
    <t>sonstige Leistungen an Arbeitnehmer</t>
  </si>
  <si>
    <t>Konsolidierung</t>
  </si>
  <si>
    <r>
      <t>Personalaufwandsquote</t>
    </r>
    <r>
      <rPr>
        <vertAlign val="superscript"/>
        <sz val="10"/>
        <rFont val="Delivery"/>
        <family val="2"/>
      </rPr>
      <t>1</t>
    </r>
  </si>
  <si>
    <r>
      <t>Gesamtpersonalkosten</t>
    </r>
    <r>
      <rPr>
        <vertAlign val="superscript"/>
        <sz val="10"/>
        <rFont val="Delivery"/>
        <family val="2"/>
      </rPr>
      <t>2</t>
    </r>
    <r>
      <rPr>
        <sz val="10"/>
        <rFont val="Delivery"/>
        <family val="2"/>
      </rPr>
      <t xml:space="preserve"> (MIO €)</t>
    </r>
  </si>
  <si>
    <t>Personalaufwand pro FTE (€)</t>
  </si>
  <si>
    <r>
      <t>Humankapitalrendite (Human Capital Return on Invest, HCROI)</t>
    </r>
    <r>
      <rPr>
        <vertAlign val="superscript"/>
        <sz val="10"/>
        <rFont val="Delivery"/>
        <family val="2"/>
      </rPr>
      <t>3</t>
    </r>
  </si>
  <si>
    <t>Umsatz pro Beschäftigtem (Kopfzahl im Jahresdurchschnitt) (€)</t>
  </si>
  <si>
    <t>EBIT pro Beschäftigtem (Kopfzahl im Jahresdurchschnitt) (€)</t>
  </si>
  <si>
    <t>1) Personalkosten + Umsatz. 2) Personalkosten (&gt; 2022 Konzernabschluss, Textziffer 15) + Kosten für Leiharbeitnehmer und Dienstleistungen ohne Unterauftragnehmer (&gt; 2022 Konzernabschluss, Textziffer 14). 3) Berechnung HCROI = (EBIT + Personalkosten) ÷ Personalkosten.</t>
  </si>
  <si>
    <t>Deutsche Post DHL Group Unternehmensführung</t>
  </si>
  <si>
    <r>
      <t xml:space="preserve">Material topics: </t>
    </r>
    <r>
      <rPr>
        <sz val="12"/>
        <rFont val="Delivery"/>
        <family val="2"/>
      </rPr>
      <t>Compliance, Cybersicherheit</t>
    </r>
  </si>
  <si>
    <r>
      <rPr>
        <b/>
        <sz val="11"/>
        <rFont val="Delivery"/>
        <family val="2"/>
      </rPr>
      <t>Steuerungsrelevante Kennzahlen (KPIs):</t>
    </r>
    <r>
      <rPr>
        <sz val="11"/>
        <rFont val="Delivery"/>
        <family val="2"/>
      </rPr>
      <t xml:space="preserve">  Zertifizierungsquote bei Compliance-relevanten Trainings im mittleren und oberen Management und Cybersicherheits-Rating (ab FY 2023)</t>
    </r>
  </si>
  <si>
    <t>Unternehmensführung im Überblick</t>
  </si>
  <si>
    <t>COMPLIANCE</t>
  </si>
  <si>
    <t>Zertifizierungsquote bei Compliance-relevanten Trainings im mittleren und oberen Management (vergütungs- und steuerungsrelevant)</t>
  </si>
  <si>
    <r>
      <rPr>
        <b/>
        <sz val="10"/>
        <rFont val="Delivery"/>
        <family val="2"/>
      </rPr>
      <t>Ziel 2023</t>
    </r>
    <r>
      <rPr>
        <sz val="10"/>
        <rFont val="Delivery"/>
        <family val="2"/>
      </rPr>
      <t xml:space="preserve">: 98 %; ab dem Geschäftsjahr 2023 nur nochh steuerungsrelevant </t>
    </r>
  </si>
  <si>
    <t>Audits der Konzernrevision (Anzahl)</t>
  </si>
  <si>
    <t>CYBERSICHERHEIT</t>
  </si>
  <si>
    <r>
      <t>Externes Cybersicherheits-Rating</t>
    </r>
    <r>
      <rPr>
        <vertAlign val="superscript"/>
        <sz val="10"/>
        <rFont val="Delivery"/>
        <family val="2"/>
      </rPr>
      <t>2</t>
    </r>
    <r>
      <rPr>
        <sz val="10"/>
        <rFont val="Delivery"/>
        <family val="2"/>
      </rPr>
      <t xml:space="preserve"> (Punkte, max. 900 Punkte)</t>
    </r>
  </si>
  <si>
    <r>
      <rPr>
        <b/>
        <sz val="10"/>
        <rFont val="Delivery"/>
        <family val="2"/>
      </rPr>
      <t>Ziel 2023</t>
    </r>
    <r>
      <rPr>
        <b/>
        <vertAlign val="superscript"/>
        <sz val="10"/>
        <rFont val="Delivery"/>
        <family val="2"/>
      </rPr>
      <t>3</t>
    </r>
    <r>
      <rPr>
        <sz val="10"/>
        <rFont val="Delivery"/>
        <family val="2"/>
      </rPr>
      <t>: 710 von 900 Punkten; ab dem Geschäftsjahr 2023 steuerungs- und vergütungsrelevant</t>
    </r>
  </si>
  <si>
    <t>Zertifizierungsquote bei Cybersicherheits Trainings im mittleren und oberen Management</t>
  </si>
  <si>
    <t>ISO Zertifizierung nach 27001, 27002</t>
  </si>
  <si>
    <t>yes</t>
  </si>
  <si>
    <t>Weitere Themen</t>
  </si>
  <si>
    <t>Achten der Menschenrechte</t>
  </si>
  <si>
    <t>Vor-Ort-Prüfungen: Anzahl der Länder in denen diverse Standorte überprüft wurden</t>
  </si>
  <si>
    <t>Zertifizierungsquote bei Trainings zu Menschenrechte im mittleren und oberen Management</t>
  </si>
  <si>
    <t>Audits der Konzernrevisionn mit Bezug zu Menschenrechten (Anzahl)</t>
  </si>
  <si>
    <t>Standards in der Lieferkette</t>
  </si>
  <si>
    <t>Einkaufsausgaben mit akzeptiertem Lieferantenkodex (MRD €)</t>
  </si>
  <si>
    <t>&gt;27</t>
  </si>
  <si>
    <t>Lieferanten mit hohem Risikopotenzial überprüft (Anzahl)</t>
  </si>
  <si>
    <t>&gt;2,700</t>
  </si>
  <si>
    <t>Steuerstrategie</t>
  </si>
  <si>
    <t>Konzernweite Abdeckungsquote</t>
  </si>
  <si>
    <t>Steuern und Sozialabgaben (Gesamt) (MIO €)</t>
  </si>
  <si>
    <t>Ertragsteuerzahlungen</t>
  </si>
  <si>
    <t>Sonstige betriebliche Steuern</t>
  </si>
  <si>
    <t>davon Steuern auf Kapital, Immobilien und Fahrzeuge</t>
  </si>
  <si>
    <t>Andere Betriebssteuern</t>
  </si>
  <si>
    <t>Arbeitgeberbeiträge zur Sozialversicherung</t>
  </si>
  <si>
    <r>
      <t>Verhältnis der höchstbezahlten Person im Konzern zum Median der Beschäftigten</t>
    </r>
    <r>
      <rPr>
        <b/>
        <vertAlign val="superscript"/>
        <sz val="10"/>
        <rFont val="Delivery"/>
        <family val="2"/>
      </rPr>
      <t>4</t>
    </r>
  </si>
  <si>
    <t>223.94</t>
  </si>
  <si>
    <t>118.76</t>
  </si>
  <si>
    <t xml:space="preserve">1) Steuerungsrelevant ab 2021, bonusrelevant bis zum Geschäftsjahr 2022. 2) Steuerungs- und bonusrelevant ab Geschäftsjahr 2023 3) Die Rating-Agentur hat nach dem Datum dieses Berichts angekündigt, dass sie methodische Änderungen vornehmen wird, die sich auf die Rating-Skala auswirken und unsere Ergebnisdarstellung beeinflussen können. 4) Anstelle des Medians wurde die durchschnittliche Mitarbeitervergütung in Bezug auf die höchstbezahlte Person in der Gruppe berechnet. </t>
  </si>
  <si>
    <t>Deutsche Post DHL Group GRI Inhaltsindex</t>
  </si>
  <si>
    <r>
      <rPr>
        <b/>
        <sz val="12"/>
        <rFont val="Delivery"/>
        <family val="2"/>
      </rPr>
      <t>Anwendungserklärung</t>
    </r>
    <r>
      <rPr>
        <sz val="12"/>
        <rFont val="Delivery"/>
        <family val="2"/>
      </rPr>
      <t>: Deutsche Post DHL Group berichtet in Übereinstimmung mit den GRI-Standards für den Zeitraum 1. Jan. bis 31. Dez. 2022.</t>
    </r>
  </si>
  <si>
    <r>
      <rPr>
        <b/>
        <sz val="12"/>
        <rFont val="Delivery"/>
        <family val="2"/>
      </rPr>
      <t xml:space="preserve">Alle Dokumente zu den Quellenangaben können online auf der Konzern-Website unter folgender URL im Reporting Hub abgerufen werden: https://reporting-hub.dpdhl.com/de/2022/q4-fy/. 
</t>
    </r>
    <r>
      <rPr>
        <sz val="12"/>
        <rFont val="Delivery"/>
        <family val="2"/>
      </rPr>
      <t xml:space="preserve">Geschäftsbericht 2022  https://www.dpdhl.com/content/dam/dpdhl/de/media-center/investors/documents/geschaeftsberichte/DPDHL-Geschaeftsbericht-2022.pdf 
Vergütungsbericht 2022 https://www.dpdhl.com/content/dam/dpdhl/de/about-us/about-us-assets/remuneration/dpdhl-verguetungsbericht-2022.pdf
ESG Statbook 2022  https://www.dpdhl.com/content/dam/dpdhl/de/media-center/investors/documents/statbooks/2022/DPDHL-ESG-Statbook-2022.xlsx.
ESG Präsentation 2022  https://www.dpdhl.com/content/dam/dpdhl/de/media-center/investors/documents/presentations/2022/DPDHL-ESG-Praesentation-2022.pdf </t>
    </r>
  </si>
  <si>
    <t>Die folgende Tabelle basiert auf den wesentlichen Themen von Deutsche Post DHL Group wie sie auf Basis der Materialitätsanalyse 2021 gemeinsam mit den Stakeholdern ermittelt wurden. Die nichtfinanzielle Erklärung (Geschäftsbericht) und die ESG-Präsentation, auf die hier verwiesen wird, wurden in Übereinstimmung mit den GRI-Standards erstellt. Sektorspezifische GRI Standards für Tansport und Logistik liegen zum Zeitpunkt der Berichterstattung nicht vor.</t>
  </si>
  <si>
    <t>Referenz GRI (2021)</t>
  </si>
  <si>
    <t>Angabentitel</t>
  </si>
  <si>
    <t>Berichtsort (Titel + Quellenangabe), an dem die jeweilige Angabe gefunden werden kann</t>
  </si>
  <si>
    <t>Erläuterung [ggf. Gründe für Auslassung]</t>
  </si>
  <si>
    <t>Allgemeine Angaben</t>
  </si>
  <si>
    <t>1. Die Organisation und ihre Berichterstattungspraktiken</t>
  </si>
  <si>
    <t>2-1 (a)</t>
  </si>
  <si>
    <t>Organisationsprofil</t>
  </si>
  <si>
    <r>
      <rPr>
        <b/>
        <sz val="11"/>
        <rFont val="Calibri"/>
        <family val="2"/>
        <scheme val="minor"/>
      </rPr>
      <t>Geschäftsbericht 2022</t>
    </r>
    <r>
      <rPr>
        <sz val="11"/>
        <rFont val="Calibri"/>
        <family val="2"/>
        <scheme val="minor"/>
      </rPr>
      <t xml:space="preserve"> &gt; Zusammengefasster Lagebericht &gt; Grundlagen &gt; Geschäftsmodell</t>
    </r>
  </si>
  <si>
    <t>Unternehmensname: Deutsche Post AG</t>
  </si>
  <si>
    <t>2-1 (b)</t>
  </si>
  <si>
    <t>Unternehmensform: Börsennotierte Kapitalgesellschaft</t>
  </si>
  <si>
    <t>2-1 (c)</t>
  </si>
  <si>
    <t>Firmensitz: Bonn</t>
  </si>
  <si>
    <t>2-1 (d)</t>
  </si>
  <si>
    <t>Wir betreiben Geschäft in 220 Länder und Territorien</t>
  </si>
  <si>
    <t>2-2</t>
  </si>
  <si>
    <t>Entitäten, die in der Nachhaltigkeitsberichterstattung der Organisation berücksichtigt werden</t>
  </si>
  <si>
    <r>
      <rPr>
        <b/>
        <sz val="11"/>
        <rFont val="Calibri"/>
        <family val="2"/>
        <scheme val="minor"/>
      </rPr>
      <t>Reporting Hub</t>
    </r>
    <r>
      <rPr>
        <sz val="11"/>
        <rFont val="Calibri"/>
        <family val="2"/>
        <scheme val="minor"/>
      </rPr>
      <t xml:space="preserve"> &gt; Anteilsbesitzliste 2022 </t>
    </r>
  </si>
  <si>
    <t>Es gibt keinen Unterschied zwischen den einbezogenen Gesellschaften in der Finanzberichtsprüfung und der Nachhaltigkeitsberichterstattung.</t>
  </si>
  <si>
    <t>2-3</t>
  </si>
  <si>
    <t>Berichtszeitraum, Berichtshäufigkeit und Kontaktstelle</t>
  </si>
  <si>
    <r>
      <rPr>
        <b/>
        <sz val="11"/>
        <rFont val="Calibri"/>
        <family val="2"/>
        <scheme val="minor"/>
      </rPr>
      <t>Geschäftsbericht 2022</t>
    </r>
    <r>
      <rPr>
        <sz val="11"/>
        <rFont val="Calibri"/>
        <family val="2"/>
        <scheme val="minor"/>
      </rPr>
      <t xml:space="preserve"> &gt; Berichtsprofil</t>
    </r>
  </si>
  <si>
    <t>1. Jan. - 31. Dez. 2022, jährlich (analog Finanzberichterstattung), Veröffentlichungszeitpunkt: 9. März 2023, Kontaktstelle: IR Team</t>
  </si>
  <si>
    <t>2-4</t>
  </si>
  <si>
    <t>Richtigstellung oder Neudarstellung von Informationen</t>
  </si>
  <si>
    <t>Geschäftsbericht 2022</t>
  </si>
  <si>
    <t>Generell verfolgen wir in der Berichterstattung den Ansatz der Kontinuität. Wenn dennoch Anpassungen von Informationen notwendig waren, werden diese transparent gekennzeichnet und direkt im Kontext erläutert.</t>
  </si>
  <si>
    <t>2-5</t>
  </si>
  <si>
    <t>Externe Prüfung</t>
  </si>
  <si>
    <r>
      <rPr>
        <b/>
        <sz val="11"/>
        <rFont val="Calibri"/>
        <family val="2"/>
        <scheme val="minor"/>
      </rPr>
      <t>Geschäftsbericht 2022</t>
    </r>
    <r>
      <rPr>
        <sz val="11"/>
        <rFont val="Calibri"/>
        <family val="2"/>
        <scheme val="minor"/>
      </rPr>
      <t xml:space="preserve"> &gt; Bestätigungsvermerk des unabhängigen Wirtschaftsprüfers; </t>
    </r>
    <r>
      <rPr>
        <b/>
        <sz val="11"/>
        <rFont val="Calibri"/>
        <family val="2"/>
        <scheme val="minor"/>
      </rPr>
      <t>Geschäftsbericht 2022</t>
    </r>
    <r>
      <rPr>
        <sz val="11"/>
        <rFont val="Calibri"/>
        <family val="2"/>
        <scheme val="minor"/>
      </rPr>
      <t xml:space="preserve"> &gt; Vermerk des unabhängigen Wirtschaftsprüfers</t>
    </r>
  </si>
  <si>
    <t xml:space="preserve">Die Nachhaltigkeitsberichterstattung wurde mit begrenzter und hinreichender Sicherheit im Rahmen der Abschlussprüfung von der Wirtschaftsprüfungsgesellschaft PricewaterhouseCoopers GmbH WPG geprüft. </t>
  </si>
  <si>
    <t>2. Tätigkeiten und Mitarbeiter:innen</t>
  </si>
  <si>
    <t>2-6</t>
  </si>
  <si>
    <t>Aktivitäten, Wertschöpfungskette und andere Geschäftsbeziehungen</t>
  </si>
  <si>
    <t xml:space="preserve">220 Länder und Territorien; Sektoren: Retail, Consumer, Auto-Mobility, Technologie, Life Science &amp; Healthcare, Engineering &amp; Manufacturing, weitere. Änderungen, die sich auf Daten auswirken, werden direkt im Rahmen der Informationen offengelegt. </t>
  </si>
  <si>
    <t>2-7</t>
  </si>
  <si>
    <t>Angestellte</t>
  </si>
  <si>
    <r>
      <rPr>
        <b/>
        <sz val="11"/>
        <rFont val="Calibri"/>
        <family val="2"/>
        <scheme val="minor"/>
      </rPr>
      <t>ESG Statbook 2022</t>
    </r>
    <r>
      <rPr>
        <sz val="11"/>
        <rFont val="Calibri"/>
        <family val="2"/>
        <scheme val="minor"/>
      </rPr>
      <t xml:space="preserve"> &gt; Tab. "Development of own Workforce"</t>
    </r>
  </si>
  <si>
    <t xml:space="preserve">Unsere Berichtsstruktur und HR-Systeme erfassen Beschäftigte nach Beschäftigungsart und Geschlecht. Daher weisen wir keine Daten nach Beschäftigungsverhältnis (befristet/unbefristet) aus. </t>
  </si>
  <si>
    <t>2-8</t>
  </si>
  <si>
    <t>Mitarbeiter:innen, die keine Angestellten sind</t>
  </si>
  <si>
    <r>
      <rPr>
        <b/>
        <sz val="11"/>
        <rFont val="Calibri"/>
        <family val="2"/>
        <scheme val="minor"/>
      </rPr>
      <t>ESG Statbook 2022</t>
    </r>
    <r>
      <rPr>
        <sz val="11"/>
        <rFont val="Calibri"/>
        <family val="2"/>
        <scheme val="minor"/>
      </rPr>
      <t xml:space="preserve"> &gt; Tab. "Development external workforce"</t>
    </r>
  </si>
  <si>
    <t>Unsere Berichtsstruktur erfassen Mitarbeiter:innen, die keine Angestellten sind, und deren Arbeit von der Organisation kontrolliert wird. Ihre häufigsten Arten, ihre vertraglichen Beziehungen und die von ihnen verrichtete Art der Arbeit können nicht ausgewiesen werden.</t>
  </si>
  <si>
    <t>3. Unternehmensführung</t>
  </si>
  <si>
    <t>2-9</t>
  </si>
  <si>
    <t>Führungsstruktur und Zusammensetzung</t>
  </si>
  <si>
    <r>
      <rPr>
        <b/>
        <sz val="11"/>
        <rFont val="Calibri"/>
        <family val="2"/>
        <scheme val="minor"/>
      </rPr>
      <t>Geschäftsbericht 2022</t>
    </r>
    <r>
      <rPr>
        <sz val="11"/>
        <rFont val="Calibri"/>
        <family val="2"/>
        <scheme val="minor"/>
      </rPr>
      <t xml:space="preserve"> &gt; Gremien; Geschäftsbericht 2022 &gt; Bericht des Aufsichtsrats; </t>
    </r>
    <r>
      <rPr>
        <b/>
        <sz val="11"/>
        <rFont val="Calibri"/>
        <family val="2"/>
        <scheme val="minor"/>
      </rPr>
      <t>Geschäftsbericht 2022</t>
    </r>
    <r>
      <rPr>
        <sz val="11"/>
        <rFont val="Calibri"/>
        <family val="2"/>
        <scheme val="minor"/>
      </rPr>
      <t xml:space="preserve"> &gt; Zusammengefasster Lagebericht &gt; Governance &gt; Erklärung zur Unternehmensführung; </t>
    </r>
    <r>
      <rPr>
        <b/>
        <sz val="11"/>
        <rFont val="Calibri"/>
        <family val="2"/>
        <scheme val="minor"/>
      </rPr>
      <t>ESG Präsentation 2022</t>
    </r>
    <r>
      <rPr>
        <sz val="11"/>
        <rFont val="Calibri"/>
        <family val="2"/>
        <scheme val="minor"/>
      </rPr>
      <t xml:space="preserve"> &gt; Governance</t>
    </r>
  </si>
  <si>
    <t xml:space="preserve">Das höchste Kontrollorgan sind bei einer deutschen Aktiengesellschaft Vorstand und Aufsichtsrat. Stakeholder-Vertretung ist insbesondere durch die Jahreshauptversammlung gegeben. Es gibt folgende Ausschüsse im Aufsichtsrat: Präsidial-, Vermittlungs-, Finanz- und Prüfungs-, Nominierungs-, Personal-, sowie Strategie- und Nachhaltigkeitsausschuss. </t>
  </si>
  <si>
    <t>2-10</t>
  </si>
  <si>
    <t>Nominierung und Auswahl des höchsten Kontrollorgans</t>
  </si>
  <si>
    <r>
      <rPr>
        <b/>
        <sz val="11"/>
        <rFont val="Calibri"/>
        <family val="2"/>
        <scheme val="minor"/>
      </rPr>
      <t>Geschäftsbericht 2022</t>
    </r>
    <r>
      <rPr>
        <sz val="11"/>
        <rFont val="Calibri"/>
        <family val="2"/>
        <scheme val="minor"/>
      </rPr>
      <t xml:space="preserve"> &gt; Zusammengefasster Lagebericht &gt; Governance &gt; Erklärung zur Unternehmensführung</t>
    </r>
  </si>
  <si>
    <t>2-11</t>
  </si>
  <si>
    <t>Vorsitzende:r des höchsten Kontrollorgans</t>
  </si>
  <si>
    <t>2-12</t>
  </si>
  <si>
    <t>Rolle des höchsten Kontrollorgans bei der Beaufsichtigung der Bewältigung der Auswirkungen</t>
  </si>
  <si>
    <r>
      <t xml:space="preserve">Geschäftsbericht 2022 </t>
    </r>
    <r>
      <rPr>
        <sz val="11"/>
        <rFont val="Calibri"/>
        <family val="2"/>
        <scheme val="minor"/>
      </rPr>
      <t xml:space="preserve">&gt; Bericht des Aufsichtsrats; </t>
    </r>
    <r>
      <rPr>
        <b/>
        <sz val="11"/>
        <rFont val="Calibri"/>
        <family val="2"/>
        <scheme val="minor"/>
      </rPr>
      <t>Geschäftsbericht 2022</t>
    </r>
    <r>
      <rPr>
        <sz val="11"/>
        <rFont val="Calibri"/>
        <family val="2"/>
        <scheme val="minor"/>
      </rPr>
      <t xml:space="preserve"> &gt; Zusammengefasster Lagebericht &gt; Nichtfinanzielle Erklärung &gt; Strategische Ausrichtung; </t>
    </r>
    <r>
      <rPr>
        <b/>
        <sz val="11"/>
        <rFont val="Calibri"/>
        <family val="2"/>
        <scheme val="minor"/>
      </rPr>
      <t xml:space="preserve">Geschäftsbericht 2022 </t>
    </r>
    <r>
      <rPr>
        <sz val="11"/>
        <rFont val="Calibri"/>
        <family val="2"/>
        <scheme val="minor"/>
      </rPr>
      <t>&gt; Zusammengefasster Lagebericht &gt; Prognose, Chancen und Risiken &gt; Chancen- und Riskomanagement;</t>
    </r>
    <r>
      <rPr>
        <b/>
        <sz val="11"/>
        <rFont val="Calibri"/>
        <family val="2"/>
        <scheme val="minor"/>
      </rPr>
      <t xml:space="preserve"> Geschäftsbericht 2022</t>
    </r>
    <r>
      <rPr>
        <sz val="11"/>
        <rFont val="Calibri"/>
        <family val="2"/>
        <scheme val="minor"/>
      </rPr>
      <t xml:space="preserve"> &gt; Zusammengefasster Lagebericht &gt; Governance &gt; Erklärung zur Unternehmensführung;</t>
    </r>
    <r>
      <rPr>
        <b/>
        <sz val="11"/>
        <rFont val="Calibri"/>
        <family val="2"/>
        <scheme val="minor"/>
      </rPr>
      <t xml:space="preserve"> ESG Präsentation 2022</t>
    </r>
    <r>
      <rPr>
        <sz val="11"/>
        <rFont val="Calibri"/>
        <family val="2"/>
        <scheme val="minor"/>
      </rPr>
      <t xml:space="preserve"> &gt; Governance</t>
    </r>
  </si>
  <si>
    <t>2-13</t>
  </si>
  <si>
    <t>Delegation der Verantwortung für das Management der Auswirkungen</t>
  </si>
  <si>
    <r>
      <rPr>
        <b/>
        <sz val="11"/>
        <rFont val="Calibri"/>
        <family val="2"/>
        <scheme val="minor"/>
      </rPr>
      <t>Geschäftsbericht 2022</t>
    </r>
    <r>
      <rPr>
        <sz val="11"/>
        <rFont val="Calibri"/>
        <family val="2"/>
        <scheme val="minor"/>
      </rPr>
      <t xml:space="preserve"> &gt; Zusammengefasster Lagebericht &gt; Nichtfinanzielle Erklärung &gt; Strategische Ausrichtung; </t>
    </r>
    <r>
      <rPr>
        <b/>
        <sz val="11"/>
        <rFont val="Calibri"/>
        <family val="2"/>
        <scheme val="minor"/>
      </rPr>
      <t>Geschäftsbericht 2022</t>
    </r>
    <r>
      <rPr>
        <sz val="11"/>
        <rFont val="Calibri"/>
        <family val="2"/>
        <scheme val="minor"/>
      </rPr>
      <t xml:space="preserve"> &gt; Zusammengefasster Lagebericht &gt; Governance &gt; Erklärung zur Unternehmensführung; </t>
    </r>
    <r>
      <rPr>
        <b/>
        <sz val="11"/>
        <rFont val="Calibri"/>
        <family val="2"/>
        <scheme val="minor"/>
      </rPr>
      <t>ESG Präsentation 2022</t>
    </r>
    <r>
      <rPr>
        <sz val="11"/>
        <rFont val="Calibri"/>
        <family val="2"/>
        <scheme val="minor"/>
      </rPr>
      <t xml:space="preserve"> &gt; Governance</t>
    </r>
  </si>
  <si>
    <t>2-14</t>
  </si>
  <si>
    <t>Rolle des höchsten Kontrollorgans bei der Nachhaltigkeitsberichterstattung</t>
  </si>
  <si>
    <r>
      <rPr>
        <b/>
        <sz val="11"/>
        <rFont val="Calibri"/>
        <family val="2"/>
        <scheme val="minor"/>
      </rPr>
      <t xml:space="preserve">Geschäftsbericht 2022 </t>
    </r>
    <r>
      <rPr>
        <sz val="11"/>
        <rFont val="Calibri"/>
        <family val="2"/>
        <scheme val="minor"/>
      </rPr>
      <t xml:space="preserve">&gt; Bericht des Aufsichtsrats; </t>
    </r>
    <r>
      <rPr>
        <b/>
        <sz val="11"/>
        <rFont val="Calibri"/>
        <family val="2"/>
        <scheme val="minor"/>
      </rPr>
      <t xml:space="preserve">Geschäftsbericht 2022 </t>
    </r>
    <r>
      <rPr>
        <sz val="11"/>
        <rFont val="Calibri"/>
        <family val="2"/>
        <scheme val="minor"/>
      </rPr>
      <t>&gt; Zusammengefasster Lagebericht &gt; Nichtfinanzielle Erklärung &gt; Strategische Ausrichtung</t>
    </r>
  </si>
  <si>
    <t>Im Strategie- und Nachhaltigkeitsausschuss werden die Themen der Nachhaltigkeit diskutiert, die der Berichterstattung im Finanz- und Prüfungsausschuss.</t>
  </si>
  <si>
    <t>2-15</t>
  </si>
  <si>
    <t>Interessenkonflikte</t>
  </si>
  <si>
    <r>
      <rPr>
        <b/>
        <sz val="11"/>
        <rFont val="Calibri"/>
        <family val="2"/>
        <scheme val="minor"/>
      </rPr>
      <t xml:space="preserve">Geschäftsbericht 2022 </t>
    </r>
    <r>
      <rPr>
        <sz val="11"/>
        <rFont val="Calibri"/>
        <family val="2"/>
        <scheme val="minor"/>
      </rPr>
      <t xml:space="preserve">&gt; Gremien; </t>
    </r>
    <r>
      <rPr>
        <b/>
        <sz val="11"/>
        <rFont val="Calibri"/>
        <family val="2"/>
        <scheme val="minor"/>
      </rPr>
      <t xml:space="preserve">Geschäftsbericht 2022 </t>
    </r>
    <r>
      <rPr>
        <sz val="11"/>
        <rFont val="Calibri"/>
        <family val="2"/>
        <scheme val="minor"/>
      </rPr>
      <t>&gt; Zusammengefasster Lagebericht &gt; Governance &gt; Erklärung zur Unternehmensführung;</t>
    </r>
    <r>
      <rPr>
        <b/>
        <sz val="11"/>
        <rFont val="Calibri"/>
        <family val="2"/>
        <scheme val="minor"/>
      </rPr>
      <t xml:space="preserve"> ESG Präsentation 2022</t>
    </r>
    <r>
      <rPr>
        <sz val="11"/>
        <rFont val="Calibri"/>
        <family val="2"/>
        <scheme val="minor"/>
      </rPr>
      <t xml:space="preserve"> &gt; Governance</t>
    </r>
  </si>
  <si>
    <t>2-16</t>
  </si>
  <si>
    <t>Übermittlung kritischer Anliegen</t>
  </si>
  <si>
    <r>
      <rPr>
        <b/>
        <sz val="11"/>
        <rFont val="Calibri"/>
        <family val="2"/>
        <scheme val="minor"/>
      </rPr>
      <t>Geschäftsbericht 2022</t>
    </r>
    <r>
      <rPr>
        <sz val="11"/>
        <rFont val="Calibri"/>
        <family val="2"/>
        <scheme val="minor"/>
      </rPr>
      <t xml:space="preserve"> &gt; Bericht des Aufsichtsrats; </t>
    </r>
    <r>
      <rPr>
        <b/>
        <sz val="11"/>
        <rFont val="Calibri"/>
        <family val="2"/>
        <scheme val="minor"/>
      </rPr>
      <t>Geschäftsbericht 2022</t>
    </r>
    <r>
      <rPr>
        <sz val="11"/>
        <rFont val="Calibri"/>
        <family val="2"/>
        <scheme val="minor"/>
      </rPr>
      <t xml:space="preserve"> &gt; Zusammengefasster Lagebericht &gt; Nichtfinanzielle Erklärung &gt; Strategische Ausrichtung; </t>
    </r>
    <r>
      <rPr>
        <b/>
        <sz val="11"/>
        <rFont val="Calibri"/>
        <family val="2"/>
        <scheme val="minor"/>
      </rPr>
      <t>Geschäftsbericht 2022</t>
    </r>
    <r>
      <rPr>
        <sz val="11"/>
        <rFont val="Calibri"/>
        <family val="2"/>
        <scheme val="minor"/>
      </rPr>
      <t xml:space="preserve"> &gt; Zusammengefasster Lagebericht &gt; Governance &gt; Erklärung zur Unternehmensführung; </t>
    </r>
    <r>
      <rPr>
        <b/>
        <sz val="11"/>
        <rFont val="Calibri"/>
        <family val="2"/>
        <scheme val="minor"/>
      </rPr>
      <t>Geschäftsbericht 2022</t>
    </r>
    <r>
      <rPr>
        <sz val="11"/>
        <rFont val="Calibri"/>
        <family val="2"/>
        <scheme val="minor"/>
      </rPr>
      <t xml:space="preserve"> &gt; Zusammengefasster Lagebericht &gt; Unternhemensführung</t>
    </r>
  </si>
  <si>
    <t>2-17</t>
  </si>
  <si>
    <t>Gesammeltes Wissen des höchsten Kontrollorgans</t>
  </si>
  <si>
    <r>
      <rPr>
        <b/>
        <sz val="11"/>
        <rFont val="Calibri"/>
        <family val="2"/>
        <scheme val="minor"/>
      </rPr>
      <t>Geschäftsbericht 2022</t>
    </r>
    <r>
      <rPr>
        <sz val="11"/>
        <rFont val="Calibri"/>
        <family val="2"/>
        <scheme val="minor"/>
      </rPr>
      <t xml:space="preserve"> &gt; Gremien; </t>
    </r>
    <r>
      <rPr>
        <b/>
        <sz val="11"/>
        <rFont val="Calibri"/>
        <family val="2"/>
        <scheme val="minor"/>
      </rPr>
      <t>Geschäftsbericht 2022</t>
    </r>
    <r>
      <rPr>
        <sz val="11"/>
        <rFont val="Calibri"/>
        <family val="2"/>
        <scheme val="minor"/>
      </rPr>
      <t xml:space="preserve"> &gt; Bericht des Aufsichtsrats; </t>
    </r>
    <r>
      <rPr>
        <b/>
        <sz val="11"/>
        <rFont val="Calibri"/>
        <family val="2"/>
        <scheme val="minor"/>
      </rPr>
      <t>Konzern-Website</t>
    </r>
    <r>
      <rPr>
        <sz val="11"/>
        <rFont val="Calibri"/>
        <family val="2"/>
        <scheme val="minor"/>
      </rPr>
      <t xml:space="preserve"> &gt; Lebensläufe der Vorstands- und Aufsichtsratsmitglieder </t>
    </r>
  </si>
  <si>
    <t xml:space="preserve">unter https://www.dpdhl.com/de/ueber-uns/management.html </t>
  </si>
  <si>
    <t>2-18</t>
  </si>
  <si>
    <t>Bewertung der Leistung des höchsten Kontrollorgans</t>
  </si>
  <si>
    <r>
      <rPr>
        <b/>
        <sz val="11"/>
        <rFont val="Calibri"/>
        <family val="2"/>
        <scheme val="minor"/>
      </rPr>
      <t>Geschäftsbericht 2022</t>
    </r>
    <r>
      <rPr>
        <sz val="11"/>
        <rFont val="Calibri"/>
        <family val="2"/>
        <scheme val="minor"/>
      </rPr>
      <t xml:space="preserve"> &gt; Bericht des Aufsichtsrats</t>
    </r>
  </si>
  <si>
    <t>2-19</t>
  </si>
  <si>
    <t>Vergütungspolitik</t>
  </si>
  <si>
    <t>Vergütungsbericht 2022</t>
  </si>
  <si>
    <t>2-20</t>
  </si>
  <si>
    <t>Verfahren zur Festlegung der Vergütung</t>
  </si>
  <si>
    <t>2-21</t>
  </si>
  <si>
    <t>Verhältnis der Jahresgesamtvergütung</t>
  </si>
  <si>
    <r>
      <rPr>
        <b/>
        <sz val="11"/>
        <rFont val="Calibri"/>
        <family val="2"/>
        <scheme val="minor"/>
      </rPr>
      <t>ESG Statbook 2022</t>
    </r>
    <r>
      <rPr>
        <sz val="11"/>
        <rFont val="Calibri"/>
        <family val="2"/>
        <scheme val="minor"/>
      </rPr>
      <t xml:space="preserve"> &gt; Tab. "Governance"</t>
    </r>
  </si>
  <si>
    <t>4. Strategie, Richtlinien und Praktiken</t>
  </si>
  <si>
    <t>2-22</t>
  </si>
  <si>
    <t>Anwendungserklärung zur Strategie für nachhaltige Entwicklung</t>
  </si>
  <si>
    <r>
      <rPr>
        <b/>
        <sz val="11"/>
        <rFont val="Calibri"/>
        <family val="2"/>
        <scheme val="minor"/>
      </rPr>
      <t>Geschäftsbericht 2022</t>
    </r>
    <r>
      <rPr>
        <sz val="11"/>
        <rFont val="Calibri"/>
        <family val="2"/>
        <scheme val="minor"/>
      </rPr>
      <t xml:space="preserve"> &gt; Vorwort</t>
    </r>
  </si>
  <si>
    <t>2-23</t>
  </si>
  <si>
    <t>Verpflichtungserklärung zu Grundsätzen und Handlungsweisen</t>
  </si>
  <si>
    <r>
      <rPr>
        <b/>
        <sz val="11"/>
        <rFont val="Calibri"/>
        <family val="2"/>
        <scheme val="minor"/>
      </rPr>
      <t>Geschäftsbericht 2022</t>
    </r>
    <r>
      <rPr>
        <sz val="11"/>
        <rFont val="Calibri"/>
        <family val="2"/>
        <scheme val="minor"/>
      </rPr>
      <t xml:space="preserve"> &gt; Zusammengefasster Lagebericht &gt; Nichtfinanzielle Erklärung; </t>
    </r>
    <r>
      <rPr>
        <b/>
        <sz val="11"/>
        <rFont val="Calibri"/>
        <family val="2"/>
        <scheme val="minor"/>
      </rPr>
      <t>ESG Präsentation 2022</t>
    </r>
    <r>
      <rPr>
        <sz val="11"/>
        <rFont val="Calibri"/>
        <family val="2"/>
        <scheme val="minor"/>
      </rPr>
      <t xml:space="preserve"> &gt; ESG Roadmap &gt; Strategie</t>
    </r>
  </si>
  <si>
    <r>
      <rPr>
        <b/>
        <sz val="11"/>
        <rFont val="Calibri"/>
        <family val="2"/>
        <scheme val="minor"/>
      </rPr>
      <t xml:space="preserve">Geschäftsbericht 2022 </t>
    </r>
    <r>
      <rPr>
        <sz val="11"/>
        <rFont val="Calibri"/>
        <family val="2"/>
        <scheme val="minor"/>
      </rPr>
      <t xml:space="preserve">&gt; Zusammengefasster Lagebericht &gt; Nichtfinanzielle Erklärung; </t>
    </r>
    <r>
      <rPr>
        <b/>
        <sz val="11"/>
        <rFont val="Calibri"/>
        <family val="2"/>
        <scheme val="minor"/>
      </rPr>
      <t>Geschäftsbericht 2022</t>
    </r>
    <r>
      <rPr>
        <sz val="11"/>
        <rFont val="Calibri"/>
        <family val="2"/>
        <scheme val="minor"/>
      </rPr>
      <t xml:space="preserve"> &gt; Zusammengefasster Lagebericht &gt; Prognose, Chancen und Risiken &gt; Chancen und Risiken in Kategorien</t>
    </r>
  </si>
  <si>
    <t>2-24</t>
  </si>
  <si>
    <t>Einbeziehung politischer Verpflichtungen</t>
  </si>
  <si>
    <r>
      <rPr>
        <b/>
        <sz val="11"/>
        <rFont val="Calibri"/>
        <family val="2"/>
        <scheme val="minor"/>
      </rPr>
      <t>Geschäftsbericht 2022</t>
    </r>
    <r>
      <rPr>
        <sz val="11"/>
        <rFont val="Calibri"/>
        <family val="2"/>
        <scheme val="minor"/>
      </rPr>
      <t xml:space="preserve"> &gt; Zusammengefasster Lagebericht &gt; Nichtfinanzielle Erklärung &gt; Unternehmensführung</t>
    </r>
  </si>
  <si>
    <t>2-25</t>
  </si>
  <si>
    <t>Verfahren zur Beseitigung negativer Auswirkungen</t>
  </si>
  <si>
    <t>2-26</t>
  </si>
  <si>
    <t>Verfahren für die Einholung von Ratschlägen und die Meldung von Anliegen</t>
  </si>
  <si>
    <t>2-27</t>
  </si>
  <si>
    <t>Einhaltung von Gesetzen und Verordnungen</t>
  </si>
  <si>
    <r>
      <rPr>
        <b/>
        <sz val="11"/>
        <rFont val="Calibri"/>
        <family val="2"/>
        <scheme val="minor"/>
      </rPr>
      <t>Geschäftsbericht 2022</t>
    </r>
    <r>
      <rPr>
        <sz val="11"/>
        <rFont val="Calibri"/>
        <family val="2"/>
        <scheme val="minor"/>
      </rPr>
      <t xml:space="preserve"> &gt; Konzernabschluss &gt; Anhang zum Konzernabschluss der Deutsche Post AG &gt; Sonstige Erläuterungen &gt; 45 Rechtsverfahren; </t>
    </r>
    <r>
      <rPr>
        <b/>
        <sz val="11"/>
        <rFont val="Calibri"/>
        <family val="2"/>
        <scheme val="minor"/>
      </rPr>
      <t>Geschäftsbericht 2022</t>
    </r>
    <r>
      <rPr>
        <sz val="11"/>
        <rFont val="Calibri"/>
        <family val="2"/>
        <scheme val="minor"/>
      </rPr>
      <t xml:space="preserve"> &gt; Zusammengefasster Lagebericht &gt; Nichtfinanzielle Erklärung &gt; Prognose, Chancen und Risiken &gt; Chancen und Risiken in Kategorien &gt; Chancen und Risiken aufgrund politsicher, regulatorischer und rechtlicher Rahmenbedingungen</t>
    </r>
  </si>
  <si>
    <t xml:space="preserve">Bei Meldungen über Verstöße ergreifen wir angemessene Maßnahmen zur Klärung. Im Berichtszeitraum wurde kein Urteil zu wesentlichen Verstößen erteilt. </t>
  </si>
  <si>
    <t>2-28</t>
  </si>
  <si>
    <t>Mitgliedschaft in Verbänden und Interessengruppen</t>
  </si>
  <si>
    <r>
      <rPr>
        <b/>
        <sz val="11"/>
        <rFont val="Calibri"/>
        <family val="2"/>
        <scheme val="minor"/>
      </rPr>
      <t>Konzern-Website</t>
    </r>
    <r>
      <rPr>
        <sz val="11"/>
        <rFont val="Calibri"/>
        <family val="2"/>
        <scheme val="minor"/>
      </rPr>
      <t xml:space="preserve"> &gt; Wesentliche Mitgliedschaften und Partnerschaften der Deutsche Post DHL Group</t>
    </r>
  </si>
  <si>
    <t>unter https://www.dpdhl.com/de/nachhaltigkeit/unser-ansatz/mitgliedschaften-und-partnerschaften.html</t>
  </si>
  <si>
    <t>5. Einbindung von Stakeholdern</t>
  </si>
  <si>
    <t>2-29</t>
  </si>
  <si>
    <t>Ansatz für die Einbindung von Stakeholdern</t>
  </si>
  <si>
    <r>
      <rPr>
        <b/>
        <sz val="11"/>
        <rFont val="Calibri"/>
        <family val="2"/>
        <scheme val="minor"/>
      </rPr>
      <t>Geschäftsbericht 2022</t>
    </r>
    <r>
      <rPr>
        <sz val="11"/>
        <rFont val="Calibri"/>
        <family val="2"/>
        <scheme val="minor"/>
      </rPr>
      <t xml:space="preserve"> &gt; Zusammengefasster Lagebericht &gt; Nichtfinanzielle Erklärung &gt; Strategische Ausrichtung; </t>
    </r>
    <r>
      <rPr>
        <b/>
        <sz val="11"/>
        <rFont val="Calibri"/>
        <family val="2"/>
        <scheme val="minor"/>
      </rPr>
      <t>Geschäftsbericht 2022</t>
    </r>
    <r>
      <rPr>
        <sz val="11"/>
        <rFont val="Calibri"/>
        <family val="2"/>
        <scheme val="minor"/>
      </rPr>
      <t xml:space="preserve"> &gt; Zusammengefasster Lagebericht &gt; Grundlagen &gt; Strategie; </t>
    </r>
    <r>
      <rPr>
        <b/>
        <sz val="11"/>
        <rFont val="Calibri"/>
        <family val="2"/>
        <scheme val="minor"/>
      </rPr>
      <t>ESG Präsentation 2022</t>
    </r>
    <r>
      <rPr>
        <sz val="11"/>
        <rFont val="Calibri"/>
        <family val="2"/>
        <scheme val="minor"/>
      </rPr>
      <t xml:space="preserve"> &gt; ESG Roadmap &gt; Unser Stakeholderdialog</t>
    </r>
  </si>
  <si>
    <t>2-30</t>
  </si>
  <si>
    <t>Tarifverträge</t>
  </si>
  <si>
    <r>
      <rPr>
        <b/>
        <sz val="11"/>
        <rFont val="Calibri"/>
        <family val="2"/>
        <scheme val="minor"/>
      </rPr>
      <t>Geschäftsbericht 2022</t>
    </r>
    <r>
      <rPr>
        <sz val="11"/>
        <rFont val="Calibri"/>
        <family val="2"/>
        <scheme val="minor"/>
      </rPr>
      <t xml:space="preserve"> &gt; Zusammengefasster Lagebericht &gt; Nichtfinanzielle Erklärung &gt; Belegschaft &gt; Leistungsgerechte Vergütung und Entwicklung der Belegschaft; </t>
    </r>
    <r>
      <rPr>
        <b/>
        <sz val="11"/>
        <rFont val="Calibri"/>
        <family val="2"/>
        <scheme val="minor"/>
      </rPr>
      <t>ESG Statbook 2022</t>
    </r>
    <r>
      <rPr>
        <sz val="11"/>
        <rFont val="Calibri"/>
        <family val="2"/>
        <scheme val="minor"/>
      </rPr>
      <t xml:space="preserve"> &gt; Tab. "Development of own Workforce"</t>
    </r>
  </si>
  <si>
    <t>Angaben zu wesentlichen Themen</t>
  </si>
  <si>
    <t>3-1</t>
  </si>
  <si>
    <t>Verfahren zur Bestimmung wesentlicher Themen</t>
  </si>
  <si>
    <r>
      <rPr>
        <b/>
        <sz val="11"/>
        <rFont val="Calibri"/>
        <family val="2"/>
        <scheme val="minor"/>
      </rPr>
      <t>Geschäftsbericht 2022</t>
    </r>
    <r>
      <rPr>
        <sz val="11"/>
        <rFont val="Calibri"/>
        <family val="2"/>
        <scheme val="minor"/>
      </rPr>
      <t xml:space="preserve"> &gt; Zusammengefasster Lagebericht &gt; Nichtfinanzielle Erklärung &gt; Strategische Ausrichtung</t>
    </r>
  </si>
  <si>
    <t>3-2</t>
  </si>
  <si>
    <t>Liste der wesentlichen Themen</t>
  </si>
  <si>
    <r>
      <rPr>
        <b/>
        <sz val="11"/>
        <rFont val="Calibri"/>
        <family val="2"/>
        <scheme val="minor"/>
      </rPr>
      <t>Geschäftsbericht 2022</t>
    </r>
    <r>
      <rPr>
        <sz val="11"/>
        <rFont val="Calibri"/>
        <family val="2"/>
        <scheme val="minor"/>
      </rPr>
      <t xml:space="preserve"> &gt; Zusammengefasster Lagebericht &gt; Nichtfinanzielle Erklärung &gt; Strategische Ausrichtung; </t>
    </r>
    <r>
      <rPr>
        <b/>
        <sz val="11"/>
        <rFont val="Calibri"/>
        <family val="2"/>
        <scheme val="minor"/>
      </rPr>
      <t>ESG Präsentation 202</t>
    </r>
    <r>
      <rPr>
        <sz val="11"/>
        <rFont val="Calibri"/>
        <family val="2"/>
        <scheme val="minor"/>
      </rPr>
      <t>2 &gt; ESG Roadmap &gt; Materialitätsanalyse 2021: Sechs materielle Themen identifiziert</t>
    </r>
  </si>
  <si>
    <t xml:space="preserve">Die nichtfinanzielle Erklärung wird mit den wesentlichen ESG-Informationen im Konzernlagebericht, Geschäftsbericht 2022, dargestellt. Ergänzt wird die Berichterstattung durch die ESG-Präsentation 2022 und das ESG-Statbook 2022. In der ESG-Präsentation bündeln wir alle relevanten ESG-Informationen und stellen die erzielten Fortschritte plakativ vor, ergänzt um weitere nicht materielle Themen. Das ESG Statbook enthält alle verfügbaren ESG-Daten ab 2016 sowie den GRI-, SASB-, TCFD- und WEF-Index. </t>
  </si>
  <si>
    <t>3-3</t>
  </si>
  <si>
    <t>Management von wesentlichen Themen</t>
  </si>
  <si>
    <r>
      <rPr>
        <b/>
        <sz val="11"/>
        <rFont val="Calibri"/>
        <family val="2"/>
        <scheme val="minor"/>
      </rPr>
      <t xml:space="preserve">Geschäftsbericht 2022 </t>
    </r>
    <r>
      <rPr>
        <sz val="11"/>
        <rFont val="Calibri"/>
        <family val="2"/>
        <scheme val="minor"/>
      </rPr>
      <t>&gt; Zusammengefasster Lagebericht &gt; Nichtfinanzielle Erklärung &gt; Strategische Ausrichtung;</t>
    </r>
    <r>
      <rPr>
        <b/>
        <sz val="11"/>
        <rFont val="Calibri"/>
        <family val="2"/>
        <scheme val="minor"/>
      </rPr>
      <t xml:space="preserve"> Geschäftsbericht 2022</t>
    </r>
    <r>
      <rPr>
        <sz val="11"/>
        <rFont val="Calibri"/>
        <family val="2"/>
        <scheme val="minor"/>
      </rPr>
      <t xml:space="preserve"> &gt; Zusammengefasster Lagebericht &gt; Nichtfinanzielle Erklärung &gt; Unternehmensführung; </t>
    </r>
    <r>
      <rPr>
        <b/>
        <sz val="11"/>
        <rFont val="Calibri"/>
        <family val="2"/>
        <scheme val="minor"/>
      </rPr>
      <t>ESG Präsentation 202</t>
    </r>
    <r>
      <rPr>
        <sz val="11"/>
        <rFont val="Calibri"/>
        <family val="2"/>
        <scheme val="minor"/>
      </rPr>
      <t>2 &gt; ESG Roadmap</t>
    </r>
  </si>
  <si>
    <t>Materielle Themen</t>
  </si>
  <si>
    <t>Serie 200 (Wirtschaftliche Themen)</t>
  </si>
  <si>
    <t>GRI 205</t>
  </si>
  <si>
    <r>
      <rPr>
        <b/>
        <sz val="10"/>
        <rFont val="Delivery"/>
        <family val="2"/>
      </rPr>
      <t xml:space="preserve"> Antikorruption</t>
    </r>
  </si>
  <si>
    <t>GRI 103: Management-ansatz 2016</t>
  </si>
  <si>
    <r>
      <rPr>
        <sz val="10"/>
        <rFont val="Delivery"/>
        <family val="2"/>
      </rPr>
      <t>103-1 Erläuterung des wesentlichen Themas und seiner Abgrenzung</t>
    </r>
  </si>
  <si>
    <r>
      <rPr>
        <b/>
        <sz val="11"/>
        <rFont val="Calibri"/>
        <family val="2"/>
        <scheme val="minor"/>
      </rPr>
      <t xml:space="preserve">Geschäftsbericht 2022 </t>
    </r>
    <r>
      <rPr>
        <sz val="11"/>
        <rFont val="Calibri"/>
        <family val="2"/>
        <scheme val="minor"/>
      </rPr>
      <t>&gt; Zusammengefasster Lagebericht &gt; Nichtfinanzielle Erklärung &gt; Unternehmensführung;</t>
    </r>
    <r>
      <rPr>
        <b/>
        <sz val="11"/>
        <rFont val="Calibri"/>
        <family val="2"/>
        <scheme val="minor"/>
      </rPr>
      <t xml:space="preserve"> ESG Präsentation 202</t>
    </r>
    <r>
      <rPr>
        <sz val="11"/>
        <rFont val="Calibri"/>
        <family val="2"/>
        <scheme val="minor"/>
      </rPr>
      <t>2 &gt; Governance</t>
    </r>
  </si>
  <si>
    <r>
      <rPr>
        <sz val="10"/>
        <rFont val="Delivery"/>
        <family val="2"/>
      </rPr>
      <t>103-2 Der Managementansatz und seine Bestandteile</t>
    </r>
  </si>
  <si>
    <r>
      <rPr>
        <sz val="10"/>
        <rFont val="Delivery"/>
        <family val="2"/>
      </rPr>
      <t>103-3 Beurteilung des Managementansatzes</t>
    </r>
  </si>
  <si>
    <r>
      <rPr>
        <b/>
        <sz val="11"/>
        <rFont val="Calibri"/>
        <family val="2"/>
        <scheme val="minor"/>
      </rPr>
      <t xml:space="preserve">Geschäftsbericht 2022 </t>
    </r>
    <r>
      <rPr>
        <sz val="11"/>
        <rFont val="Calibri"/>
        <family val="2"/>
        <scheme val="minor"/>
      </rPr>
      <t>&gt; Zusammengefasster Lagebericht &gt; Nichtfinanzielle Erklärung &gt; Unternehmensführung</t>
    </r>
  </si>
  <si>
    <t>GRI 205-2</t>
  </si>
  <si>
    <t>Kommunikation und Schulungen zu Richtlinien und Verfahren zur Korruptionsbekämpfung</t>
  </si>
  <si>
    <r>
      <rPr>
        <b/>
        <sz val="11"/>
        <rFont val="Calibri"/>
        <family val="2"/>
        <scheme val="minor"/>
      </rPr>
      <t>Geschäftsbericht 2022</t>
    </r>
    <r>
      <rPr>
        <sz val="11"/>
        <rFont val="Calibri"/>
        <family val="2"/>
        <scheme val="minor"/>
      </rPr>
      <t xml:space="preserve"> &gt; Zusammengefasster Lagebericht &gt; Nichtfinanzielle Erklärung &gt; Unternehmensführung; </t>
    </r>
    <r>
      <rPr>
        <b/>
        <sz val="11"/>
        <rFont val="Calibri"/>
        <family val="2"/>
        <scheme val="minor"/>
      </rPr>
      <t>ESG Präsentation 2022</t>
    </r>
    <r>
      <rPr>
        <sz val="11"/>
        <rFont val="Calibri"/>
        <family val="2"/>
        <scheme val="minor"/>
      </rPr>
      <t xml:space="preserve"> &gt; Unternehmensführung (</t>
    </r>
    <r>
      <rPr>
        <i/>
        <sz val="11"/>
        <rFont val="Calibri"/>
        <family val="2"/>
        <scheme val="minor"/>
      </rPr>
      <t>insb</t>
    </r>
    <r>
      <rPr>
        <sz val="11"/>
        <rFont val="Calibri"/>
        <family val="2"/>
        <scheme val="minor"/>
      </rPr>
      <t xml:space="preserve">. &gt; Elemente des Compliance-Managementsystems </t>
    </r>
    <r>
      <rPr>
        <i/>
        <sz val="11"/>
        <rFont val="Calibri"/>
        <family val="2"/>
        <scheme val="minor"/>
      </rPr>
      <t>sowie</t>
    </r>
    <r>
      <rPr>
        <sz val="11"/>
        <rFont val="Calibri"/>
        <family val="2"/>
        <scheme val="minor"/>
      </rPr>
      <t xml:space="preserve"> &gt; Antikorruptionsrichtlinie und Standards für Geschäftsethik)</t>
    </r>
  </si>
  <si>
    <t>Serie 300 (Umweltthemen)</t>
  </si>
  <si>
    <t xml:space="preserve">GRI 305 </t>
  </si>
  <si>
    <t>Emissionen</t>
  </si>
  <si>
    <t>Erläuterung des wesentlichen Themas und seiner Abgrenzung; 
Der Managementansatz und seine Bestandteile; Beurteilung des Managementansatzes</t>
  </si>
  <si>
    <r>
      <rPr>
        <b/>
        <sz val="11"/>
        <rFont val="Calibri"/>
        <family val="2"/>
        <scheme val="minor"/>
      </rPr>
      <t>Geschäftsbericht 2022</t>
    </r>
    <r>
      <rPr>
        <sz val="11"/>
        <rFont val="Calibri"/>
        <family val="2"/>
        <scheme val="minor"/>
      </rPr>
      <t xml:space="preserve"> &gt; Bericht des Aufsichtsrats; </t>
    </r>
    <r>
      <rPr>
        <b/>
        <sz val="11"/>
        <rFont val="Calibri"/>
        <family val="2"/>
        <scheme val="minor"/>
      </rPr>
      <t>Geschäftsbericht 2022</t>
    </r>
    <r>
      <rPr>
        <sz val="11"/>
        <rFont val="Calibri"/>
        <family val="2"/>
        <scheme val="minor"/>
      </rPr>
      <t xml:space="preserve"> &gt; Zusammengefasster Lagebericht &gt; Nichtfinanzielle Erklärung &gt; Strategische Ausrichtung </t>
    </r>
    <r>
      <rPr>
        <i/>
        <sz val="11"/>
        <rFont val="Calibri"/>
        <family val="2"/>
        <scheme val="minor"/>
      </rPr>
      <t>sowie</t>
    </r>
    <r>
      <rPr>
        <sz val="11"/>
        <rFont val="Calibri"/>
        <family val="2"/>
        <scheme val="minor"/>
      </rPr>
      <t xml:space="preserve"> &gt; Umwelt; </t>
    </r>
    <r>
      <rPr>
        <b/>
        <sz val="11"/>
        <rFont val="Calibri"/>
        <family val="2"/>
        <scheme val="minor"/>
      </rPr>
      <t>ESG Präsentation 202</t>
    </r>
    <r>
      <rPr>
        <sz val="11"/>
        <rFont val="Calibri"/>
        <family val="2"/>
        <scheme val="minor"/>
      </rPr>
      <t xml:space="preserve">2 &gt; ESG Roadmap; </t>
    </r>
    <r>
      <rPr>
        <b/>
        <sz val="11"/>
        <rFont val="Calibri"/>
        <family val="2"/>
        <scheme val="minor"/>
      </rPr>
      <t>ESG Präsentation 2022</t>
    </r>
    <r>
      <rPr>
        <sz val="11"/>
        <rFont val="Calibri"/>
        <family val="2"/>
        <scheme val="minor"/>
      </rPr>
      <t xml:space="preserve"> &gt; Umwelt; </t>
    </r>
    <r>
      <rPr>
        <b/>
        <sz val="11"/>
        <rFont val="Calibri"/>
        <family val="2"/>
        <scheme val="minor"/>
      </rPr>
      <t>ESG</t>
    </r>
    <r>
      <rPr>
        <sz val="11"/>
        <rFont val="Calibri"/>
        <family val="2"/>
        <scheme val="minor"/>
      </rPr>
      <t xml:space="preserve"> </t>
    </r>
    <r>
      <rPr>
        <b/>
        <sz val="11"/>
        <rFont val="Calibri"/>
        <family val="2"/>
        <scheme val="minor"/>
      </rPr>
      <t>Statbook 2022</t>
    </r>
    <r>
      <rPr>
        <sz val="11"/>
        <rFont val="Calibri"/>
        <family val="2"/>
        <scheme val="minor"/>
      </rPr>
      <t xml:space="preserve"> &gt; Tab. "GHG Emissions Reporting" </t>
    </r>
    <r>
      <rPr>
        <i/>
        <sz val="11"/>
        <rFont val="Calibri"/>
        <family val="2"/>
        <scheme val="minor"/>
      </rPr>
      <t>sowie</t>
    </r>
    <r>
      <rPr>
        <sz val="11"/>
        <rFont val="Calibri"/>
        <family val="2"/>
        <scheme val="minor"/>
      </rPr>
      <t xml:space="preserve"> &gt; Tab. "Energy Consumption"</t>
    </r>
  </si>
  <si>
    <t xml:space="preserve">GRI 305-1 </t>
  </si>
  <si>
    <t>Direkte (Scope 1) THG-Emissionen</t>
  </si>
  <si>
    <r>
      <rPr>
        <b/>
        <sz val="11"/>
        <rFont val="Calibri"/>
        <family val="2"/>
        <scheme val="minor"/>
      </rPr>
      <t>Geschäftsbericht 2022</t>
    </r>
    <r>
      <rPr>
        <sz val="11"/>
        <rFont val="Calibri"/>
        <family val="2"/>
        <scheme val="minor"/>
      </rPr>
      <t xml:space="preserve"> &gt; Bericht des Aufsichtsrats; </t>
    </r>
    <r>
      <rPr>
        <b/>
        <sz val="11"/>
        <rFont val="Calibri"/>
        <family val="2"/>
        <scheme val="minor"/>
      </rPr>
      <t>Geschäftsbericht 2022</t>
    </r>
    <r>
      <rPr>
        <sz val="11"/>
        <rFont val="Calibri"/>
        <family val="2"/>
        <scheme val="minor"/>
      </rPr>
      <t xml:space="preserve"> &gt; Zusammengefasster Lagebericht &gt; Nichtfinanzielle Erklärung &gt; Strategische Ausrichtung </t>
    </r>
    <r>
      <rPr>
        <i/>
        <sz val="11"/>
        <rFont val="Calibri"/>
        <family val="2"/>
        <scheme val="minor"/>
      </rPr>
      <t>sowie</t>
    </r>
    <r>
      <rPr>
        <sz val="11"/>
        <rFont val="Calibri"/>
        <family val="2"/>
        <scheme val="minor"/>
      </rPr>
      <t xml:space="preserve"> &gt; Umwelt; </t>
    </r>
    <r>
      <rPr>
        <b/>
        <sz val="11"/>
        <rFont val="Calibri"/>
        <family val="2"/>
        <scheme val="minor"/>
      </rPr>
      <t>ESG Präsentation 2022</t>
    </r>
    <r>
      <rPr>
        <sz val="11"/>
        <rFont val="Calibri"/>
        <family val="2"/>
        <scheme val="minor"/>
      </rPr>
      <t xml:space="preserve"> &gt; ESG Roadmap; </t>
    </r>
    <r>
      <rPr>
        <b/>
        <sz val="11"/>
        <rFont val="Calibri"/>
        <family val="2"/>
        <scheme val="minor"/>
      </rPr>
      <t>ESG Präsentation 2022</t>
    </r>
    <r>
      <rPr>
        <sz val="11"/>
        <rFont val="Calibri"/>
        <family val="2"/>
        <scheme val="minor"/>
      </rPr>
      <t xml:space="preserve"> &gt; Umwelt; </t>
    </r>
    <r>
      <rPr>
        <b/>
        <sz val="11"/>
        <rFont val="Calibri"/>
        <family val="2"/>
        <scheme val="minor"/>
      </rPr>
      <t>ESG</t>
    </r>
    <r>
      <rPr>
        <sz val="11"/>
        <rFont val="Calibri"/>
        <family val="2"/>
        <scheme val="minor"/>
      </rPr>
      <t xml:space="preserve"> </t>
    </r>
    <r>
      <rPr>
        <b/>
        <sz val="11"/>
        <rFont val="Calibri"/>
        <family val="2"/>
        <scheme val="minor"/>
      </rPr>
      <t>Statbook 2022</t>
    </r>
    <r>
      <rPr>
        <sz val="11"/>
        <rFont val="Calibri"/>
        <family val="2"/>
        <scheme val="minor"/>
      </rPr>
      <t xml:space="preserve"> &gt; Tab. "GHG Emissions Reporting" </t>
    </r>
    <r>
      <rPr>
        <i/>
        <sz val="11"/>
        <rFont val="Calibri"/>
        <family val="2"/>
        <scheme val="minor"/>
      </rPr>
      <t>sowie</t>
    </r>
    <r>
      <rPr>
        <sz val="11"/>
        <rFont val="Calibri"/>
        <family val="2"/>
        <scheme val="minor"/>
      </rPr>
      <t xml:space="preserve"> &gt; Tab. "Energy Consumption"</t>
    </r>
  </si>
  <si>
    <r>
      <t>305-1, c: Sonstige Emissionen sind für das Logistikgeschäft nicht wesentlich, dennoch sind sie in unseren gesamten CO</t>
    </r>
    <r>
      <rPr>
        <vertAlign val="subscript"/>
        <sz val="10"/>
        <rFont val="Delivery"/>
        <family val="2"/>
      </rPr>
      <t>2</t>
    </r>
    <r>
      <rPr>
        <sz val="10"/>
        <rFont val="Delivery"/>
        <family val="2"/>
      </rPr>
      <t>e-Emissionen erfasst. Sie entstehen als Nebenprodukte der Brennstoffverbrennung. Daher werden sie nicht einzeln emittiert, sondern folgen einer hauptsächlich brennstoffabhängigen stochastischen Verteilung.</t>
    </r>
  </si>
  <si>
    <t>GRI 305-2</t>
  </si>
  <si>
    <t>Indirekte energiebedingte (Scope 2) THG-Emissionen</t>
  </si>
  <si>
    <r>
      <rPr>
        <b/>
        <sz val="11"/>
        <rFont val="Calibri"/>
        <family val="2"/>
        <scheme val="minor"/>
      </rPr>
      <t>ESG Präsentation 2022</t>
    </r>
    <r>
      <rPr>
        <sz val="11"/>
        <rFont val="Calibri"/>
        <family val="2"/>
        <scheme val="minor"/>
      </rPr>
      <t xml:space="preserve"> &gt; ESG Roadmap; </t>
    </r>
    <r>
      <rPr>
        <b/>
        <sz val="11"/>
        <rFont val="Calibri"/>
        <family val="2"/>
        <scheme val="minor"/>
      </rPr>
      <t>ESG Präsentation 2022</t>
    </r>
    <r>
      <rPr>
        <sz val="11"/>
        <rFont val="Calibri"/>
        <family val="2"/>
        <scheme val="minor"/>
      </rPr>
      <t xml:space="preserve"> &gt; Umwelt; </t>
    </r>
    <r>
      <rPr>
        <b/>
        <sz val="11"/>
        <rFont val="Calibri"/>
        <family val="2"/>
        <scheme val="minor"/>
      </rPr>
      <t>ESG</t>
    </r>
    <r>
      <rPr>
        <sz val="11"/>
        <rFont val="Calibri"/>
        <family val="2"/>
        <scheme val="minor"/>
      </rPr>
      <t xml:space="preserve"> </t>
    </r>
    <r>
      <rPr>
        <b/>
        <sz val="11"/>
        <rFont val="Calibri"/>
        <family val="2"/>
        <scheme val="minor"/>
      </rPr>
      <t>Statbook 2022</t>
    </r>
    <r>
      <rPr>
        <sz val="11"/>
        <rFont val="Calibri"/>
        <family val="2"/>
        <scheme val="minor"/>
      </rPr>
      <t xml:space="preserve"> &gt; Tab. "GHG Emissions Reporting" </t>
    </r>
    <r>
      <rPr>
        <i/>
        <sz val="11"/>
        <rFont val="Calibri"/>
        <family val="2"/>
        <scheme val="minor"/>
      </rPr>
      <t>sowie</t>
    </r>
    <r>
      <rPr>
        <sz val="11"/>
        <rFont val="Calibri"/>
        <family val="2"/>
        <scheme val="minor"/>
      </rPr>
      <t xml:space="preserve"> &gt; Tab. "Energy Consumption"</t>
    </r>
  </si>
  <si>
    <t>GRI 305-3</t>
  </si>
  <si>
    <t>Sonstige indirekten (Scope 3) THG-Emissionen</t>
  </si>
  <si>
    <t>GRI 305-4</t>
  </si>
  <si>
    <t>Intensität THG-Emissionen</t>
  </si>
  <si>
    <t>GRI 305-5</t>
  </si>
  <si>
    <t>Senkung der THG-Emissionen</t>
  </si>
  <si>
    <t>GRI 305-7</t>
  </si>
  <si>
    <t>Stickstoffoxide (NOx), Schwefeloxide (SOx) und andere signifikante Luftemissionen</t>
  </si>
  <si>
    <r>
      <rPr>
        <b/>
        <sz val="11"/>
        <rFont val="Calibri"/>
        <family val="2"/>
        <scheme val="minor"/>
      </rPr>
      <t>ESG</t>
    </r>
    <r>
      <rPr>
        <sz val="11"/>
        <rFont val="Calibri"/>
        <family val="2"/>
        <scheme val="minor"/>
      </rPr>
      <t xml:space="preserve"> </t>
    </r>
    <r>
      <rPr>
        <b/>
        <sz val="11"/>
        <rFont val="Calibri"/>
        <family val="2"/>
        <scheme val="minor"/>
      </rPr>
      <t>Statbook 2022</t>
    </r>
    <r>
      <rPr>
        <sz val="11"/>
        <rFont val="Calibri"/>
        <family val="2"/>
        <scheme val="minor"/>
      </rPr>
      <t xml:space="preserve"> &gt; Tab. "GHG Emissions Reporting" </t>
    </r>
    <r>
      <rPr>
        <i/>
        <sz val="11"/>
        <rFont val="Calibri"/>
        <family val="2"/>
        <scheme val="minor"/>
      </rPr>
      <t>sowie</t>
    </r>
    <r>
      <rPr>
        <sz val="11"/>
        <rFont val="Calibri"/>
        <family val="2"/>
        <scheme val="minor"/>
      </rPr>
      <t xml:space="preserve"> &gt; Tab. "Energy Consumption"</t>
    </r>
  </si>
  <si>
    <r>
      <t>Wir berichten ausschließlich NOx, SOx und PM</t>
    </r>
    <r>
      <rPr>
        <vertAlign val="subscript"/>
        <sz val="10"/>
        <rFont val="Delivery"/>
        <family val="2"/>
      </rPr>
      <t>10</t>
    </r>
    <r>
      <rPr>
        <sz val="10"/>
        <rFont val="Delivery"/>
        <family val="2"/>
      </rPr>
      <t>, da die sonstigen Luftschadstoffe (POP, VOC, HAP) nicht wesentlich für unser Geschäft sind.</t>
    </r>
  </si>
  <si>
    <t xml:space="preserve">GRI 308 </t>
  </si>
  <si>
    <t>Umweltbewertung der Lieferanten</t>
  </si>
  <si>
    <t>Dieses Thema wird als nicht mehr wesentlich für das Unternehmen identifiziert. Dennoch erachten wir Informationen zur Bewertung unserer Lieferanten als wichtig, da 80 % unserer THG-Emissionen durch unsere Subunternehmer verursacht werden.</t>
  </si>
  <si>
    <t>Erläuterung des wesentlichen Themas und seiner Abgrenzung
Der Managementansatz und seine Bestandteile
Beurteilung des Managementansatzes</t>
  </si>
  <si>
    <r>
      <rPr>
        <b/>
        <sz val="11"/>
        <rFont val="Calibri"/>
        <family val="2"/>
        <scheme val="minor"/>
      </rPr>
      <t>Geschäftsbericht 2022</t>
    </r>
    <r>
      <rPr>
        <sz val="11"/>
        <rFont val="Calibri"/>
        <family val="2"/>
        <scheme val="minor"/>
      </rPr>
      <t xml:space="preserve"> &gt; Zusammengefasster Lagebericht &gt; Nichtfinanzielle Erklärung &gt; Unternehmensführung; </t>
    </r>
    <r>
      <rPr>
        <b/>
        <sz val="11"/>
        <rFont val="Calibri"/>
        <family val="2"/>
        <scheme val="minor"/>
      </rPr>
      <t>ESG Präsentation 2022</t>
    </r>
    <r>
      <rPr>
        <sz val="11"/>
        <rFont val="Calibri"/>
        <family val="2"/>
        <scheme val="minor"/>
      </rPr>
      <t xml:space="preserve"> &gt; Unternehmensführung (</t>
    </r>
    <r>
      <rPr>
        <i/>
        <sz val="11"/>
        <rFont val="Calibri"/>
        <family val="2"/>
        <scheme val="minor"/>
      </rPr>
      <t>insb</t>
    </r>
    <r>
      <rPr>
        <sz val="11"/>
        <rFont val="Calibri"/>
        <family val="2"/>
        <scheme val="minor"/>
      </rPr>
      <t xml:space="preserve">. &gt; Aufbau einer nachhaltigen und stabilen Lieferantenbasis, &gt; Lieferantenmanagement: Standards über den gesamten Lebenszyklus anheben </t>
    </r>
    <r>
      <rPr>
        <i/>
        <sz val="11"/>
        <rFont val="Calibri"/>
        <family val="2"/>
        <scheme val="minor"/>
      </rPr>
      <t>sowie</t>
    </r>
    <r>
      <rPr>
        <sz val="11"/>
        <rFont val="Calibri"/>
        <family val="2"/>
        <scheme val="minor"/>
      </rPr>
      <t xml:space="preserve"> &gt; Umwelt-und Sozialstandards in der Lieferkette)</t>
    </r>
  </si>
  <si>
    <t>Ausschließlich qualitative Informationen.</t>
  </si>
  <si>
    <t>308-1</t>
  </si>
  <si>
    <t>Neue Lieferanten, die anhand von Umweltkriterien überprüft wurden</t>
  </si>
  <si>
    <r>
      <rPr>
        <b/>
        <sz val="11"/>
        <rFont val="Calibri"/>
        <family val="2"/>
        <scheme val="minor"/>
      </rPr>
      <t>Geschäftsbericht 2022</t>
    </r>
    <r>
      <rPr>
        <sz val="11"/>
        <rFont val="Calibri"/>
        <family val="2"/>
        <scheme val="minor"/>
      </rPr>
      <t xml:space="preserve"> &gt; Zusammengefasster Lagebericht &gt; Nichtfinanzielle Erklärung &gt; Unternehmensführung; </t>
    </r>
    <r>
      <rPr>
        <b/>
        <sz val="11"/>
        <rFont val="Calibri"/>
        <family val="2"/>
        <scheme val="minor"/>
      </rPr>
      <t>ESG Präsentation 2022</t>
    </r>
    <r>
      <rPr>
        <sz val="11"/>
        <rFont val="Calibri"/>
        <family val="2"/>
        <scheme val="minor"/>
      </rPr>
      <t xml:space="preserve"> &gt; Unternehmensführung (</t>
    </r>
    <r>
      <rPr>
        <i/>
        <sz val="11"/>
        <rFont val="Calibri"/>
        <family val="2"/>
        <scheme val="minor"/>
      </rPr>
      <t>insb</t>
    </r>
    <r>
      <rPr>
        <sz val="11"/>
        <rFont val="Calibri"/>
        <family val="2"/>
        <scheme val="minor"/>
      </rPr>
      <t xml:space="preserve">. &gt; Aufbau einer nachhaltigen und stabilen Lieferantenbasis, &gt; Lieferantenmanagement: Standards über den gesamten Lebenszyklus anheben, </t>
    </r>
    <r>
      <rPr>
        <i/>
        <sz val="11"/>
        <rFont val="Calibri"/>
        <family val="2"/>
        <scheme val="minor"/>
      </rPr>
      <t>sowie</t>
    </r>
    <r>
      <rPr>
        <sz val="11"/>
        <rFont val="Calibri"/>
        <family val="2"/>
        <scheme val="minor"/>
      </rPr>
      <t xml:space="preserve"> &gt; Umwelt-und Sozialstandards in der Lieferkette)</t>
    </r>
  </si>
  <si>
    <t>400-Serie (Soziale Themen)</t>
  </si>
  <si>
    <t>Arbeitssicherheit und Gesundheitsschutz (OHS)</t>
  </si>
  <si>
    <t>GRI 103: Management-ansatz 2018</t>
  </si>
  <si>
    <t>103-1 Erläuterung des wesentlichen Themas und seiner Abgrenzung
103-2 Der Managementansatz und seine Bestandteile
103-3 Beurteilung des Managementansatzes</t>
  </si>
  <si>
    <r>
      <rPr>
        <b/>
        <sz val="11"/>
        <rFont val="Calibri"/>
        <family val="2"/>
        <scheme val="minor"/>
      </rPr>
      <t>Geschäftsbericht 2022</t>
    </r>
    <r>
      <rPr>
        <sz val="11"/>
        <rFont val="Calibri"/>
        <family val="2"/>
        <scheme val="minor"/>
      </rPr>
      <t xml:space="preserve"> &gt; Zusammengefasster Lagebericht &gt; Nichtfinanzielle Erklärung &gt; Belegschaft</t>
    </r>
  </si>
  <si>
    <t>403-1</t>
  </si>
  <si>
    <t>Managementsystem für Arbeitssicherheit und Gesundheitsschutz</t>
  </si>
  <si>
    <r>
      <rPr>
        <b/>
        <sz val="11"/>
        <rFont val="Calibri"/>
        <family val="2"/>
        <scheme val="minor"/>
      </rPr>
      <t>ESG Präsentation 2022</t>
    </r>
    <r>
      <rPr>
        <sz val="11"/>
        <rFont val="Calibri"/>
        <family val="2"/>
        <scheme val="minor"/>
      </rPr>
      <t xml:space="preserve"> &gt; Soziale Verantwortung (</t>
    </r>
    <r>
      <rPr>
        <i/>
        <sz val="11"/>
        <rFont val="Calibri"/>
        <family val="2"/>
        <scheme val="minor"/>
      </rPr>
      <t>insb</t>
    </r>
    <r>
      <rPr>
        <sz val="11"/>
        <rFont val="Calibri"/>
        <family val="2"/>
        <scheme val="minor"/>
      </rPr>
      <t>. &gt; Die Elemente unseres OHS-Managementsystem)</t>
    </r>
  </si>
  <si>
    <t>403-2</t>
  </si>
  <si>
    <t>Gefahrenidentifizierung, Risikobewertung und Untersuchung von Vorfällen</t>
  </si>
  <si>
    <r>
      <rPr>
        <b/>
        <sz val="11"/>
        <rFont val="Calibri"/>
        <family val="2"/>
        <scheme val="minor"/>
      </rPr>
      <t>ESG Präsentation 2022</t>
    </r>
    <r>
      <rPr>
        <sz val="11"/>
        <rFont val="Calibri"/>
        <family val="2"/>
        <scheme val="minor"/>
      </rPr>
      <t xml:space="preserve"> &gt; Soziale Verantwortung (</t>
    </r>
    <r>
      <rPr>
        <i/>
        <sz val="11"/>
        <rFont val="Calibri"/>
        <family val="2"/>
        <scheme val="minor"/>
      </rPr>
      <t>insb</t>
    </r>
    <r>
      <rPr>
        <sz val="11"/>
        <rFont val="Calibri"/>
        <family val="2"/>
        <scheme val="minor"/>
      </rPr>
      <t xml:space="preserve">. &gt; Arbeitssicherheit und Gesundheit, &gt; Die Elemente unseres OHS-Managementsystem, &gt; Entwicklung der Unfallrate (LTIFR) und Ziele, </t>
    </r>
    <r>
      <rPr>
        <i/>
        <sz val="11"/>
        <rFont val="Calibri"/>
        <family val="2"/>
        <scheme val="minor"/>
      </rPr>
      <t>sowie</t>
    </r>
    <r>
      <rPr>
        <sz val="11"/>
        <rFont val="Calibri"/>
        <family val="2"/>
        <scheme val="minor"/>
      </rPr>
      <t xml:space="preserve"> &gt; Transport gefährlicher Güter und Materialien)</t>
    </r>
  </si>
  <si>
    <t>403-3</t>
  </si>
  <si>
    <t>Arbeitsmedizinische Dienste</t>
  </si>
  <si>
    <r>
      <rPr>
        <b/>
        <sz val="11"/>
        <rFont val="Calibri"/>
        <family val="2"/>
        <scheme val="minor"/>
      </rPr>
      <t>Geschäftsbericht 2022</t>
    </r>
    <r>
      <rPr>
        <sz val="11"/>
        <rFont val="Calibri"/>
        <family val="2"/>
        <scheme val="minor"/>
      </rPr>
      <t xml:space="preserve"> &gt; Zusammengefasster Lagebericht &gt; Nichtfinanzielle Erklärung &gt; Belegschaft; </t>
    </r>
    <r>
      <rPr>
        <b/>
        <sz val="11"/>
        <rFont val="Calibri"/>
        <family val="2"/>
        <scheme val="minor"/>
      </rPr>
      <t xml:space="preserve">Geschäftsbericht 2022 </t>
    </r>
    <r>
      <rPr>
        <sz val="11"/>
        <rFont val="Calibri"/>
        <family val="2"/>
        <scheme val="minor"/>
      </rPr>
      <t xml:space="preserve">&gt; Zusammengefasster Lagebericht &gt; Nichtfinanzielle Erklärung &gt; Gesellschaftliches Engagement; </t>
    </r>
    <r>
      <rPr>
        <b/>
        <sz val="11"/>
        <rFont val="Calibri"/>
        <family val="2"/>
        <scheme val="minor"/>
      </rPr>
      <t>ESG Präsentation 2022</t>
    </r>
    <r>
      <rPr>
        <sz val="11"/>
        <rFont val="Calibri"/>
        <family val="2"/>
        <scheme val="minor"/>
      </rPr>
      <t xml:space="preserve"> &gt; Soziale Verantwortung (</t>
    </r>
    <r>
      <rPr>
        <i/>
        <sz val="11"/>
        <rFont val="Calibri"/>
        <family val="2"/>
        <scheme val="minor"/>
      </rPr>
      <t>insb</t>
    </r>
    <r>
      <rPr>
        <sz val="11"/>
        <rFont val="Calibri"/>
        <family val="2"/>
        <scheme val="minor"/>
      </rPr>
      <t xml:space="preserve">. &gt; Arbeitssicherheit und Gesundheit, &gt; Die Elemente unseres OHS-Managementsystem, &gt; Entwicklung der Unfallrate (LTIFR) und Ziele, &gt; Transport gefährlicher Güter und Materialien, </t>
    </r>
    <r>
      <rPr>
        <i/>
        <sz val="11"/>
        <rFont val="Calibri"/>
        <family val="2"/>
        <scheme val="minor"/>
      </rPr>
      <t>sowie</t>
    </r>
    <r>
      <rPr>
        <sz val="11"/>
        <rFont val="Calibri"/>
        <family val="2"/>
        <scheme val="minor"/>
      </rPr>
      <t xml:space="preserve"> &gt; Gesundheit und Wohlbefinden)</t>
    </r>
  </si>
  <si>
    <t>403-4</t>
  </si>
  <si>
    <t>Mitarbeiterbeteiligung, Konsultation und Kommunikation zu Arbeitssicherheit und Gesundheitsschutz</t>
  </si>
  <si>
    <r>
      <rPr>
        <b/>
        <sz val="11"/>
        <rFont val="Calibri"/>
        <family val="2"/>
        <scheme val="minor"/>
      </rPr>
      <t>ESG Präsentation 2022</t>
    </r>
    <r>
      <rPr>
        <sz val="11"/>
        <rFont val="Calibri"/>
        <family val="2"/>
        <scheme val="minor"/>
      </rPr>
      <t xml:space="preserve"> &gt; Soziale Verantwortung (</t>
    </r>
    <r>
      <rPr>
        <i/>
        <sz val="11"/>
        <rFont val="Calibri"/>
        <family val="2"/>
        <scheme val="minor"/>
      </rPr>
      <t>insb</t>
    </r>
    <r>
      <rPr>
        <sz val="11"/>
        <rFont val="Calibri"/>
        <family val="2"/>
        <scheme val="minor"/>
      </rPr>
      <t xml:space="preserve">. &gt; Arbeitssicherheit und Gesundheit, &gt; Die Elemente unseres OHS-Managementsystem, &gt; Entwicklung der Unfallrate (LTIFR) und Ziele, &gt; Transport gefährlicher Güter und Materialien, </t>
    </r>
    <r>
      <rPr>
        <i/>
        <sz val="11"/>
        <rFont val="Calibri"/>
        <family val="2"/>
        <scheme val="minor"/>
      </rPr>
      <t>sowie</t>
    </r>
    <r>
      <rPr>
        <sz val="11"/>
        <rFont val="Calibri"/>
        <family val="2"/>
        <scheme val="minor"/>
      </rPr>
      <t xml:space="preserve"> &gt; Gesundheit und Wohlbefinden)</t>
    </r>
  </si>
  <si>
    <t>403-5</t>
  </si>
  <si>
    <t>Mitarbeiterschulungen zu Arbeitssicherheit und Gesundheitsschutz</t>
  </si>
  <si>
    <t>Schulungen zum Arbeits- und Gesundheitsschutz gehören zum Geschäftsalltag in unseren Betrieben und finden regelmäßig statt. Die Arbeitssicherheitsbeauftragten führen regelmäßig Betriebsbegehungen durch und unterweisen Beschäftigte oder weisen auf Fehlverhalten hin. Diese Unterweisungen werden nicht auf Konzernebene erfasst.</t>
  </si>
  <si>
    <t>403-6</t>
  </si>
  <si>
    <t>Förderung der Gesundheit der Mitarbeiter</t>
  </si>
  <si>
    <t>Wir analysieren und dokumentieren sorgfältig und eingehend die Ursache jedes Unfalls, um eine Wiederholung solcher Vorfälle zu verhindern. Unsere Erkenntnisse werden anschließend genutzt, um Abhilfemaßnahmen zu konzipieren und umzusetzen.</t>
  </si>
  <si>
    <t>403-7</t>
  </si>
  <si>
    <t>Vermeidung und Minimierung von direkt mit Geschäftsbeziehungen verbundenen Auswirkungen auf die Arbeitssicherheit und den Gesundheitsschutz</t>
  </si>
  <si>
    <t>Mit unserem Verhaltenskodex für Lieferanten setzen wir unsere Werte bei unseren Lieferanten um. Die Akzeptanz des Kodex ist Voraussetzung für eine Geschäftsbeziehung mit dem Konzern.</t>
  </si>
  <si>
    <t>GRI 403-9</t>
  </si>
  <si>
    <t>403-9 Arbeitsbedingte Verletzungen</t>
  </si>
  <si>
    <r>
      <rPr>
        <b/>
        <sz val="11"/>
        <rFont val="Calibri"/>
        <family val="2"/>
        <scheme val="minor"/>
      </rPr>
      <t>Geschäftsbericht 2022</t>
    </r>
    <r>
      <rPr>
        <sz val="11"/>
        <rFont val="Calibri"/>
        <family val="2"/>
        <scheme val="minor"/>
      </rPr>
      <t xml:space="preserve"> &gt; Zusammengefasster Lagebericht &gt; Nichtfinanzielle Erklärung &gt; Belegschaft; </t>
    </r>
    <r>
      <rPr>
        <b/>
        <sz val="11"/>
        <rFont val="Calibri"/>
        <family val="2"/>
        <scheme val="minor"/>
      </rPr>
      <t xml:space="preserve">Geschäftsbericht 2022 </t>
    </r>
    <r>
      <rPr>
        <sz val="11"/>
        <rFont val="Calibri"/>
        <family val="2"/>
        <scheme val="minor"/>
      </rPr>
      <t xml:space="preserve">&gt; Zusammengefasster Lagebericht &gt; Nichtfinanzielle Erklärung &gt; Gesellschaftliches Engagement; </t>
    </r>
    <r>
      <rPr>
        <b/>
        <sz val="11"/>
        <rFont val="Calibri"/>
        <family val="2"/>
        <scheme val="minor"/>
      </rPr>
      <t>ESG Statbook 2022</t>
    </r>
    <r>
      <rPr>
        <sz val="11"/>
        <rFont val="Calibri"/>
        <family val="2"/>
        <scheme val="minor"/>
      </rPr>
      <t xml:space="preserve"> &gt; Tab. "Development of own Workforce"</t>
    </r>
  </si>
  <si>
    <t>Unser KPI ist die LTIFR pro 200.000 Arbeitsstunden. Wir berichten entsprechend unseren Berichtsstrukturen nach Divisionen und Regionen. Den Großteil der temporären externen Arbeitskräfte beschäftigen wir in unserem Unternehmensbereich Supply Chain. Deren berichtete LTIFR-Daten schließen die temporären externen Arbeitskräfte ein, werden aber nicht separat ausgewiesen.</t>
  </si>
  <si>
    <t>Diversität und Chancengleichheit</t>
  </si>
  <si>
    <t>GRI 103: Management-ansatz</t>
  </si>
  <si>
    <t>103-1 Erläuterung des wesentlichen Themas und seiner Abgrenzung
103-2 Der Managementansatz und seine Bestandteile 103-3 Beurteilung des Managementansatzes</t>
  </si>
  <si>
    <r>
      <rPr>
        <b/>
        <sz val="11"/>
        <rFont val="Calibri"/>
        <family val="2"/>
        <scheme val="minor"/>
      </rPr>
      <t>Geschäftsbericht 2022</t>
    </r>
    <r>
      <rPr>
        <sz val="11"/>
        <rFont val="Calibri"/>
        <family val="2"/>
        <scheme val="minor"/>
      </rPr>
      <t xml:space="preserve"> &gt; Zusammengefasster Lagebericht &gt; Nichtfinanzielle Erklärung &gt; Belegschaft; </t>
    </r>
    <r>
      <rPr>
        <b/>
        <sz val="11"/>
        <rFont val="Calibri"/>
        <family val="2"/>
        <scheme val="minor"/>
      </rPr>
      <t xml:space="preserve">Geschäftsbericht 2022 </t>
    </r>
    <r>
      <rPr>
        <sz val="11"/>
        <rFont val="Calibri"/>
        <family val="2"/>
        <scheme val="minor"/>
      </rPr>
      <t xml:space="preserve">&gt; Zusammengefasster Lagebericht &gt; Governance &gt; Erklärung zur Unternehmensführung; </t>
    </r>
    <r>
      <rPr>
        <b/>
        <sz val="11"/>
        <rFont val="Calibri"/>
        <family val="2"/>
        <scheme val="minor"/>
      </rPr>
      <t>ESG Statbook 2022</t>
    </r>
    <r>
      <rPr>
        <sz val="11"/>
        <rFont val="Calibri"/>
        <family val="2"/>
        <scheme val="minor"/>
      </rPr>
      <t xml:space="preserve"> &gt; Tab. "Development of own Workforce"</t>
    </r>
  </si>
  <si>
    <t>GRI 405-1</t>
  </si>
  <si>
    <t>Diversität von Kontrollorganen und unter Angestellten</t>
  </si>
  <si>
    <r>
      <rPr>
        <b/>
        <sz val="11"/>
        <rFont val="Calibri"/>
        <family val="2"/>
        <scheme val="minor"/>
      </rPr>
      <t>ESG Präsentation 2022</t>
    </r>
    <r>
      <rPr>
        <sz val="11"/>
        <rFont val="Calibri"/>
        <family val="2"/>
        <scheme val="minor"/>
      </rPr>
      <t xml:space="preserve"> &gt; Unternehmensführung &gt; Corporate Governance (</t>
    </r>
    <r>
      <rPr>
        <i/>
        <sz val="11"/>
        <rFont val="Calibri"/>
        <family val="2"/>
        <scheme val="minor"/>
      </rPr>
      <t>insb</t>
    </r>
    <r>
      <rPr>
        <sz val="11"/>
        <rFont val="Calibri"/>
        <family val="2"/>
        <scheme val="minor"/>
      </rPr>
      <t xml:space="preserve">. &gt; Ziele und Ausschüsse des Aufsichtsrats </t>
    </r>
    <r>
      <rPr>
        <i/>
        <sz val="11"/>
        <rFont val="Calibri"/>
        <family val="2"/>
        <scheme val="minor"/>
      </rPr>
      <t>sowie</t>
    </r>
    <r>
      <rPr>
        <sz val="11"/>
        <rFont val="Calibri"/>
        <family val="2"/>
        <scheme val="minor"/>
      </rPr>
      <t xml:space="preserve"> &gt; Ziele und Ausschüsse des Aufsichtsrats)</t>
    </r>
  </si>
  <si>
    <r>
      <rPr>
        <b/>
        <sz val="11"/>
        <rFont val="Calibri"/>
        <family val="2"/>
        <scheme val="minor"/>
      </rPr>
      <t>ESG Statbook 2022</t>
    </r>
    <r>
      <rPr>
        <sz val="11"/>
        <rFont val="Calibri"/>
        <family val="2"/>
        <scheme val="minor"/>
      </rPr>
      <t xml:space="preserve"> (insb. &gt; Tab. "S-Material topics KPIs")</t>
    </r>
  </si>
  <si>
    <t>Wir berichten Geschlecht und die Altersstruktur der Beschäftigten</t>
  </si>
  <si>
    <r>
      <rPr>
        <b/>
        <sz val="11"/>
        <rFont val="Calibri"/>
        <family val="2"/>
        <scheme val="minor"/>
      </rPr>
      <t xml:space="preserve">Geschäftsbericht 2022 </t>
    </r>
    <r>
      <rPr>
        <sz val="11"/>
        <rFont val="Calibri"/>
        <family val="2"/>
        <scheme val="minor"/>
      </rPr>
      <t>&gt; Zusammengefasster Lagebericht &gt; Governance &gt; Erklärung zur Unternehmensführung</t>
    </r>
  </si>
  <si>
    <t>Diversität in Führungs- und Aufsichtsgremien</t>
  </si>
  <si>
    <r>
      <t xml:space="preserve">Konzernvorstand: </t>
    </r>
    <r>
      <rPr>
        <b/>
        <sz val="11"/>
        <rFont val="Calibri"/>
        <family val="2"/>
        <scheme val="minor"/>
      </rPr>
      <t>Konzern-Website</t>
    </r>
    <r>
      <rPr>
        <sz val="11"/>
        <rFont val="Calibri"/>
        <family val="2"/>
        <scheme val="minor"/>
      </rPr>
      <t xml:space="preserve"> &gt; Lebensläufe der Vorstandsmitglieder</t>
    </r>
  </si>
  <si>
    <t>Liste der aktuellen Mitglieder, Alter, Ressorts  unter https://www.dpdhl.com/de/ueber-uns/management/vorstand.html</t>
  </si>
  <si>
    <r>
      <t xml:space="preserve">Aufsichtsrat: </t>
    </r>
    <r>
      <rPr>
        <b/>
        <sz val="11"/>
        <rFont val="Calibri"/>
        <family val="2"/>
        <scheme val="minor"/>
      </rPr>
      <t>Konzern-Website</t>
    </r>
    <r>
      <rPr>
        <sz val="11"/>
        <rFont val="Calibri"/>
        <family val="2"/>
        <scheme val="minor"/>
      </rPr>
      <t xml:space="preserve"> &gt; Lebensläufe der Aufsichtsratsmitglieder </t>
    </r>
  </si>
  <si>
    <t>Liste der aktuellen Mitglieder, Alter, Ressorts  unter https://www.dpdhl.com/de/ueber-uns/management/aufsichtsrat.html</t>
  </si>
  <si>
    <t xml:space="preserve">Prüfung auf Einhaltung der Menschenrechte </t>
  </si>
  <si>
    <t>Dieses Thema wird als nicht mehr wesentlich für das Unternehmen identifiziert. Dennoch erachten wir Informationen zur Bewertung unserer Lieferanten als wichtig, da wir mit einer sehr großen Belegschaft in 220 Ländern und Territorien tätig sind.</t>
  </si>
  <si>
    <r>
      <rPr>
        <b/>
        <sz val="11"/>
        <rFont val="Calibri"/>
        <family val="2"/>
        <scheme val="minor"/>
      </rPr>
      <t>Geschäftsbericht 2022</t>
    </r>
    <r>
      <rPr>
        <sz val="11"/>
        <rFont val="Calibri"/>
        <family val="2"/>
        <scheme val="minor"/>
      </rPr>
      <t xml:space="preserve"> &gt; Zusammengefasster Lagebericht &gt; Nichtfinanzielle Erklärung &gt; Unternehmensführung; </t>
    </r>
    <r>
      <rPr>
        <b/>
        <sz val="11"/>
        <rFont val="Calibri"/>
        <family val="2"/>
        <scheme val="minor"/>
      </rPr>
      <t>ESG Präsentation 2022</t>
    </r>
    <r>
      <rPr>
        <sz val="11"/>
        <rFont val="Calibri"/>
        <family val="2"/>
        <scheme val="minor"/>
      </rPr>
      <t xml:space="preserve"> &gt; Unternehmensführung (insb. &gt; Menschenrechte achten: Unsere Leitlinien und Maßnahmen </t>
    </r>
    <r>
      <rPr>
        <i/>
        <sz val="11"/>
        <rFont val="Calibri"/>
        <family val="2"/>
        <scheme val="minor"/>
      </rPr>
      <t>sowie</t>
    </r>
    <r>
      <rPr>
        <sz val="11"/>
        <rFont val="Calibri"/>
        <family val="2"/>
        <scheme val="minor"/>
      </rPr>
      <t xml:space="preserve"> &gt; Mit dem Managementsystem die Achtung der Menschenrechte im Konzern umsetzen)</t>
    </r>
  </si>
  <si>
    <t>GRI 412</t>
  </si>
  <si>
    <t>412-2 Schulungen für Angestellte zu Menschenrechtspolitik und -verfahren</t>
  </si>
  <si>
    <t xml:space="preserve">Ausschließlich qualitative Informationen. </t>
  </si>
  <si>
    <t>Soziale Bewertung der Lieferanten</t>
  </si>
  <si>
    <t>Dieses Thema wird als nicht mehr wesentlich für das Unternehmen identifiziert. Dennoch erachten wir Informationen zur Bewertung unserer Lieferanten als wichtig, da wir in 220 Ländern und Territorien tätig sind.</t>
  </si>
  <si>
    <t>GRI 103
Management-ansatz</t>
  </si>
  <si>
    <r>
      <rPr>
        <b/>
        <sz val="11"/>
        <rFont val="Calibri"/>
        <family val="2"/>
        <scheme val="minor"/>
      </rPr>
      <t>Geschäftsbericht 2022</t>
    </r>
    <r>
      <rPr>
        <sz val="11"/>
        <rFont val="Calibri"/>
        <family val="2"/>
        <scheme val="minor"/>
      </rPr>
      <t xml:space="preserve"> &gt; Zusammengefasster Lagebericht &gt; Nichtfinanzielle Erklärung &gt; Gesellschaftliches Engagement; </t>
    </r>
    <r>
      <rPr>
        <b/>
        <sz val="11"/>
        <rFont val="Calibri"/>
        <family val="2"/>
        <scheme val="minor"/>
      </rPr>
      <t>Geschäftsbericht 2022</t>
    </r>
    <r>
      <rPr>
        <sz val="11"/>
        <rFont val="Calibri"/>
        <family val="2"/>
        <scheme val="minor"/>
      </rPr>
      <t xml:space="preserve"> &gt; Zusammengefasster Lagebericht &gt; Nichtfinanzielle Erklärung &gt; Unternehmensführung; </t>
    </r>
    <r>
      <rPr>
        <b/>
        <sz val="11"/>
        <rFont val="Calibri"/>
        <family val="2"/>
        <scheme val="minor"/>
      </rPr>
      <t>ESG Präsentation 2022</t>
    </r>
    <r>
      <rPr>
        <sz val="11"/>
        <rFont val="Calibri"/>
        <family val="2"/>
        <scheme val="minor"/>
      </rPr>
      <t xml:space="preserve"> &gt; Unternehmensführung (insb. &gt; Aufbau einer nachhaltigen und stabilen Lieferantenbasis </t>
    </r>
    <r>
      <rPr>
        <i/>
        <sz val="11"/>
        <rFont val="Calibri"/>
        <family val="2"/>
        <scheme val="minor"/>
      </rPr>
      <t>sowie</t>
    </r>
    <r>
      <rPr>
        <sz val="11"/>
        <rFont val="Calibri"/>
        <family val="2"/>
        <scheme val="minor"/>
      </rPr>
      <t xml:space="preserve"> &gt; Lieferantenmanagement: Standards über den gesamten Lebenszyklus anheben)</t>
    </r>
  </si>
  <si>
    <t>GRI 414-1</t>
  </si>
  <si>
    <t>Neue Lieferanten, die anhand von sozialen Kriterien bewertet wurden</t>
  </si>
  <si>
    <r>
      <rPr>
        <b/>
        <sz val="11"/>
        <rFont val="Calibri"/>
        <family val="2"/>
        <scheme val="minor"/>
      </rPr>
      <t>ESG Präsentation 2022</t>
    </r>
    <r>
      <rPr>
        <sz val="11"/>
        <rFont val="Calibri"/>
        <family val="2"/>
        <scheme val="minor"/>
      </rPr>
      <t xml:space="preserve"> &gt; Unternehmensführung (insb. &gt; Aufbau einer nachhaltigen und stabilen Lieferantenbasis </t>
    </r>
    <r>
      <rPr>
        <i/>
        <sz val="11"/>
        <rFont val="Calibri"/>
        <family val="2"/>
        <scheme val="minor"/>
      </rPr>
      <t>sowie</t>
    </r>
    <r>
      <rPr>
        <sz val="11"/>
        <rFont val="Calibri"/>
        <family val="2"/>
        <scheme val="minor"/>
      </rPr>
      <t xml:space="preserve"> &gt; Lieferantenmanagement: Standards über den gesamten Lebenszyklus anheben)</t>
    </r>
  </si>
  <si>
    <t>Schutz der Kundendaten (abgedeckt durch unseren Cybersicherheitsansatz)</t>
  </si>
  <si>
    <t>Dieses Thema wird als eigenständiges Thema nicht mehr als wesentlich für das Unternehmen identifiziert. Es wird im Rahmen unseres allgemeinen Cybersicherheitsansatzes behandelt.</t>
  </si>
  <si>
    <t xml:space="preserve">GRI 103: Management-ansatz </t>
  </si>
  <si>
    <r>
      <rPr>
        <b/>
        <sz val="11"/>
        <rFont val="Calibri"/>
        <family val="2"/>
        <scheme val="minor"/>
      </rPr>
      <t>Geschäftsbericht 2022</t>
    </r>
    <r>
      <rPr>
        <sz val="11"/>
        <rFont val="Calibri"/>
        <family val="2"/>
        <scheme val="minor"/>
      </rPr>
      <t xml:space="preserve"> &gt; Zusammengefasster Lagebericht &gt; Nichtfinanzielle Erklärung &gt; Unternehmensführung; 103-2, 103-3 nicht berichtet.</t>
    </r>
  </si>
  <si>
    <t>GRI 418</t>
  </si>
  <si>
    <t>418-1 Begründete Beschwerden in Bezug auf die Verletzung des Schutzes und den Verlust von Kundendaten</t>
  </si>
  <si>
    <t>Deutsche Post DHL Group – SASB-Berichterstattung 2022</t>
  </si>
  <si>
    <r>
      <rPr>
        <b/>
        <sz val="12"/>
        <rFont val="Delivery"/>
        <family val="2"/>
      </rPr>
      <t xml:space="preserve">Alle Dokumente zu den Quellenangaben können online auf der Konzern-Website unter folgender URL im Reporting Hub abgerufen werden: https://reporting-hub.dpdhl.com/de/2022/q4-fy/. </t>
    </r>
    <r>
      <rPr>
        <sz val="12"/>
        <rFont val="Delivery"/>
        <family val="2"/>
      </rPr>
      <t xml:space="preserve">
Geschäftsbericht 2022  https://www.dpdhl.com/content/dam/dpdhl/de/media-center/investors/documents/geschaeftsberichte/DPDHL-Geschaeftsbericht-2022.pdf 
Vergütungsbericht 2022 https://www.dpdhl.com/content/dam/dpdhl/de/about-us/about-us-assets/remuneration/dpdhl-verguetungsbericht-2022.pdf
ESG Statbook 2022  https://www.dpdhl.com/content/dam/dpdhl/de/media-center/investors/documents/statbooks/2022/DPDHL-ESG-Statbook-2022.xlsx.
ESG Präsentation 2022  https://www.dpdhl.com/content/dam/dpdhl/de/media-center/investors/documents/presentations/2022/DPDHL-ESG-Praesentation-2022.pdf </t>
    </r>
  </si>
  <si>
    <r>
      <rPr>
        <b/>
        <sz val="10"/>
        <color theme="1"/>
        <rFont val="Delivery"/>
        <family val="2"/>
      </rPr>
      <t>Thema</t>
    </r>
  </si>
  <si>
    <t>Kennzahl</t>
  </si>
  <si>
    <r>
      <rPr>
        <b/>
        <sz val="10"/>
        <color theme="1"/>
        <rFont val="Delivery"/>
        <family val="2"/>
      </rPr>
      <t>Kategorie</t>
    </r>
  </si>
  <si>
    <t xml:space="preserve">Seitenangabe </t>
  </si>
  <si>
    <r>
      <rPr>
        <b/>
        <sz val="10"/>
        <color theme="1"/>
        <rFont val="Delivery"/>
        <family val="2"/>
      </rPr>
      <t>Kommentar</t>
    </r>
  </si>
  <si>
    <r>
      <rPr>
        <b/>
        <sz val="10"/>
        <color theme="1"/>
        <rFont val="Delivery"/>
        <family val="2"/>
      </rPr>
      <t>Code</t>
    </r>
  </si>
  <si>
    <r>
      <rPr>
        <sz val="10"/>
        <color theme="1"/>
        <rFont val="Delivery"/>
        <family val="2"/>
      </rPr>
      <t>THG-Emissionen</t>
    </r>
  </si>
  <si>
    <r>
      <rPr>
        <sz val="10"/>
        <color theme="1"/>
        <rFont val="Delivery"/>
        <family val="2"/>
      </rPr>
      <t>Globale Brutto-Emissionen Scope 1</t>
    </r>
  </si>
  <si>
    <r>
      <t>Quantitativ; 
Tonnen CO</t>
    </r>
    <r>
      <rPr>
        <vertAlign val="subscript"/>
        <sz val="10"/>
        <color theme="1"/>
        <rFont val="Delivery"/>
        <family val="2"/>
      </rPr>
      <t>2</t>
    </r>
    <r>
      <rPr>
        <sz val="10"/>
        <color theme="1"/>
        <rFont val="Delivery"/>
        <family val="2"/>
      </rPr>
      <t>e</t>
    </r>
  </si>
  <si>
    <r>
      <t>Geschäftsbericht 2022</t>
    </r>
    <r>
      <rPr>
        <sz val="11"/>
        <rFont val="Calibri"/>
        <family val="2"/>
        <scheme val="minor"/>
      </rPr>
      <t xml:space="preserve"> &gt; Zusammengefasster Lagebericht &gt; Nichtfinanzielle Erklärung &gt; Strategische Ausrichtung; </t>
    </r>
    <r>
      <rPr>
        <b/>
        <sz val="11"/>
        <rFont val="Calibri"/>
        <family val="2"/>
        <scheme val="minor"/>
      </rPr>
      <t>ESG Präsentation 2022</t>
    </r>
    <r>
      <rPr>
        <sz val="11"/>
        <rFont val="Calibri"/>
        <family val="2"/>
        <scheme val="minor"/>
      </rPr>
      <t xml:space="preserve"> &gt; Umwelt (insb. &gt; Entwicklung der logistikbezogenen THG-Emissionen);</t>
    </r>
    <r>
      <rPr>
        <b/>
        <sz val="11"/>
        <rFont val="Calibri"/>
        <family val="2"/>
        <scheme val="minor"/>
      </rPr>
      <t xml:space="preserve"> ESG Statbook 2022 </t>
    </r>
    <r>
      <rPr>
        <sz val="11"/>
        <rFont val="Calibri"/>
        <family val="2"/>
        <scheme val="minor"/>
      </rPr>
      <t>&gt; Tab. "GHG Emissions Reporting" sowie &gt; Tab. "Energy Consumption"</t>
    </r>
  </si>
  <si>
    <r>
      <rPr>
        <sz val="10"/>
        <color theme="1"/>
        <rFont val="Delivery"/>
        <family val="2"/>
      </rPr>
      <t>TR-AF-110a.1</t>
    </r>
  </si>
  <si>
    <r>
      <rPr>
        <sz val="10"/>
        <color theme="1"/>
        <rFont val="Delivery"/>
        <family val="2"/>
      </rPr>
      <t>Diskussion der langfristigen und kurzfristigen Strategie oder Planung zur Steuerung der Scope-1-Emissionen, der Emissionsreduktionsziele und Analyse der Einhaltung dieser Ziele</t>
    </r>
  </si>
  <si>
    <r>
      <rPr>
        <sz val="10"/>
        <color theme="1"/>
        <rFont val="Delivery"/>
        <family val="2"/>
      </rPr>
      <t>Diskussion &amp; Analyse</t>
    </r>
  </si>
  <si>
    <r>
      <t>Geschäftsbericht 2022</t>
    </r>
    <r>
      <rPr>
        <sz val="11"/>
        <rFont val="Calibri"/>
        <family val="2"/>
        <scheme val="minor"/>
      </rPr>
      <t xml:space="preserve"> &gt; Zusammengefasster Lagebericht &gt; Nichtfinanzielle Erklärung &gt; Strategische Ausrichtung; </t>
    </r>
    <r>
      <rPr>
        <b/>
        <sz val="11"/>
        <rFont val="Calibri"/>
        <family val="2"/>
        <scheme val="minor"/>
      </rPr>
      <t>ESG Präsentation 2022</t>
    </r>
    <r>
      <rPr>
        <sz val="11"/>
        <rFont val="Calibri"/>
        <family val="2"/>
        <scheme val="minor"/>
      </rPr>
      <t xml:space="preserve"> &gt; Umwelt (insb. &gt; Unsere Maßnahmen auf dem Weg zur klimaneutralen Logistik bis 2050 ff.)</t>
    </r>
  </si>
  <si>
    <r>
      <rPr>
        <sz val="10"/>
        <color theme="1"/>
        <rFont val="Delivery"/>
        <family val="2"/>
      </rPr>
      <t>Unsere Strategie und Ziele decken die Scopes 1–3 ab, da der Großteil unserer THG-Emissionen durch unsere Lieferanten verursacht wird.</t>
    </r>
  </si>
  <si>
    <r>
      <rPr>
        <sz val="10"/>
        <color theme="1"/>
        <rFont val="Delivery"/>
        <family val="2"/>
      </rPr>
      <t>TR-AF-110a.2</t>
    </r>
  </si>
  <si>
    <t>Kraftstoffverbrauch für (1) Straßentransport, Prozentsatz (a) Erdgas und (b) erneuerbare Energiequellen, und (2) Lufttransport, Prozentsatz (a) alternative und (b) nachhaltige Energiequellen</t>
  </si>
  <si>
    <t>Quantitativ; Gigajoule, %</t>
  </si>
  <si>
    <r>
      <t>Geschäftsbericht 2022</t>
    </r>
    <r>
      <rPr>
        <sz val="11"/>
        <rFont val="Calibri"/>
        <family val="2"/>
        <scheme val="minor"/>
      </rPr>
      <t xml:space="preserve"> &gt; Zusammengefasster Lagebericht &gt; Nichtfinanzielle Erklärung &gt; Umwelt; </t>
    </r>
    <r>
      <rPr>
        <b/>
        <sz val="11"/>
        <rFont val="Calibri"/>
        <family val="2"/>
        <scheme val="minor"/>
      </rPr>
      <t>ESG Präsentation 2022</t>
    </r>
    <r>
      <rPr>
        <sz val="11"/>
        <rFont val="Calibri"/>
        <family val="2"/>
        <scheme val="minor"/>
      </rPr>
      <t xml:space="preserve"> &gt; Umwelt (insb. &gt; Energieverbrauch der eigenen Flotten und Gebäude (Scopes 1, 2))</t>
    </r>
    <r>
      <rPr>
        <b/>
        <sz val="11"/>
        <rFont val="Calibri"/>
        <family val="2"/>
        <scheme val="minor"/>
      </rPr>
      <t>; ESG Statbook 2022</t>
    </r>
    <r>
      <rPr>
        <sz val="11"/>
        <rFont val="Calibri"/>
        <family val="2"/>
        <scheme val="minor"/>
      </rPr>
      <t xml:space="preserve"> &gt; Tab. "GHG Emissions Reporting" sowie &gt; Tab. "Energy Consumption"</t>
    </r>
  </si>
  <si>
    <t>Unser Energieverbrauch ist in Mio. kWh ausgewiesen.</t>
  </si>
  <si>
    <r>
      <rPr>
        <sz val="10"/>
        <color theme="1"/>
        <rFont val="Delivery"/>
        <family val="2"/>
      </rPr>
      <t>TR-AF-110a.3</t>
    </r>
  </si>
  <si>
    <r>
      <rPr>
        <sz val="10"/>
        <color theme="1"/>
        <rFont val="Delivery"/>
        <family val="2"/>
      </rPr>
      <t>Luftqualität</t>
    </r>
  </si>
  <si>
    <r>
      <t>Luftemissionen folgender Schadstoffe: (1) NOx (ohne N</t>
    </r>
    <r>
      <rPr>
        <vertAlign val="subscript"/>
        <sz val="10"/>
        <color theme="1"/>
        <rFont val="Delivery"/>
        <family val="2"/>
      </rPr>
      <t>2</t>
    </r>
    <r>
      <rPr>
        <sz val="10"/>
        <color theme="1"/>
        <rFont val="Delivery"/>
        <family val="2"/>
      </rPr>
      <t>O), (2) SOx und (3)Feinstaub (PM</t>
    </r>
    <r>
      <rPr>
        <vertAlign val="subscript"/>
        <sz val="10"/>
        <color theme="1"/>
        <rFont val="Delivery"/>
        <family val="2"/>
      </rPr>
      <t>10</t>
    </r>
    <r>
      <rPr>
        <sz val="10"/>
        <color theme="1"/>
        <rFont val="Delivery"/>
        <family val="2"/>
      </rPr>
      <t xml:space="preserve">) 
</t>
    </r>
  </si>
  <si>
    <t>Quantitativ, Tonnen</t>
  </si>
  <si>
    <r>
      <t>ESG Statbook 2022</t>
    </r>
    <r>
      <rPr>
        <sz val="11"/>
        <rFont val="Calibri"/>
        <family val="2"/>
        <scheme val="minor"/>
      </rPr>
      <t xml:space="preserve"> &gt; Tab. "GHG Emissions Reporting" </t>
    </r>
    <r>
      <rPr>
        <i/>
        <sz val="11"/>
        <rFont val="Calibri"/>
        <family val="2"/>
        <scheme val="minor"/>
      </rPr>
      <t>sowie</t>
    </r>
    <r>
      <rPr>
        <sz val="11"/>
        <rFont val="Calibri"/>
        <family val="2"/>
        <scheme val="minor"/>
      </rPr>
      <t xml:space="preserve"> &gt; Tab. "Energy Consumption"</t>
    </r>
  </si>
  <si>
    <r>
      <rPr>
        <sz val="10"/>
        <color theme="1"/>
        <rFont val="Delivery"/>
        <family val="2"/>
      </rPr>
      <t>TR-AF-120a.1</t>
    </r>
  </si>
  <si>
    <r>
      <rPr>
        <sz val="10"/>
        <color theme="1"/>
        <rFont val="Delivery"/>
        <family val="2"/>
      </rPr>
      <t>Arbeitspraktiken</t>
    </r>
  </si>
  <si>
    <r>
      <rPr>
        <sz val="10"/>
        <color theme="1"/>
        <rFont val="Delivery"/>
        <family val="2"/>
      </rPr>
      <t>Prozentsatz der als selbständige Auftragnehmer eingestuften Fahrer</t>
    </r>
  </si>
  <si>
    <t>Quantitativ (%)</t>
  </si>
  <si>
    <t>Nicht berichtet</t>
  </si>
  <si>
    <r>
      <rPr>
        <sz val="10"/>
        <color theme="1"/>
        <rFont val="Delivery"/>
        <family val="2"/>
      </rPr>
      <t>Wir legen nur unsere direkte Belegschaft nach Kopfzahl, Vollzeitäquivalenten, Geschlecht und Art der Beschäftigung offen. Darüber hinaus berichten wir die Vollzeitäquivalente unseres externen weisungsgebundenen Personals ohne Subunternehmer.</t>
    </r>
  </si>
  <si>
    <r>
      <rPr>
        <sz val="10"/>
        <color theme="1"/>
        <rFont val="Delivery"/>
        <family val="2"/>
      </rPr>
      <t>TR-AF-310a.1</t>
    </r>
  </si>
  <si>
    <r>
      <rPr>
        <sz val="10"/>
        <color theme="1"/>
        <rFont val="Delivery"/>
        <family val="2"/>
      </rPr>
      <t>Gesamtsumme der finanziellen Verluste aufgrund von Rechtsverfahren im Zusammenhang mit Verstößen gegen das Arbeitsrecht</t>
    </r>
  </si>
  <si>
    <t>Quantitativ (€)</t>
  </si>
  <si>
    <t>Nicht eigens berichtet</t>
  </si>
  <si>
    <r>
      <rPr>
        <sz val="10"/>
        <color theme="1"/>
        <rFont val="Delivery"/>
        <family val="2"/>
      </rPr>
      <t>Sollten wir zur Zahlung entsprechender Strafen verpflichtet worden sein, würden diese in Textziffer 45 des Konzernabschlusses des Geschäftsberichts 2021 (Rechtsverfahren) ausgewiesen.</t>
    </r>
  </si>
  <si>
    <r>
      <rPr>
        <sz val="10"/>
        <color theme="1"/>
        <rFont val="Delivery"/>
        <family val="2"/>
      </rPr>
      <t>TR-AF-310a.2</t>
    </r>
  </si>
  <si>
    <t>Arbeits- und Gesundheitsschutz der Beschäftigten</t>
  </si>
  <si>
    <r>
      <rPr>
        <sz val="10"/>
        <color theme="1"/>
        <rFont val="Delivery"/>
        <family val="2"/>
      </rPr>
      <t>1) Gesamtzahl meldepflichtiger Vorfälle (TRIR) und (2) Anzahl Todesfälle für (a) eigene Beschäftigte und (b) Vertragsbeschäftigte</t>
    </r>
  </si>
  <si>
    <t>Quantitativ (Rate)</t>
  </si>
  <si>
    <r>
      <t>ESG Statbook 2022</t>
    </r>
    <r>
      <rPr>
        <sz val="11"/>
        <rFont val="Calibri"/>
        <family val="2"/>
        <scheme val="minor"/>
      </rPr>
      <t xml:space="preserve"> &gt; Tab. "Development of own Workforce"</t>
    </r>
  </si>
  <si>
    <r>
      <rPr>
        <sz val="10"/>
        <color theme="1"/>
        <rFont val="Delivery"/>
        <family val="2"/>
      </rPr>
      <t>Unsere KPI ist die LTIFR pro 200.000 Arbeitsstunden. 
Den Großteil der externen Arbeitskräfte (Vertragsbeschäftigte) beschäftigen wir in unserer Division Supply Chain. Die Daten zu Arbeits- und Gesundheitsschutz dieser Division schließen externes Personal mit ein. Sie werden jedoch nicht separat ausgewiesen.</t>
    </r>
  </si>
  <si>
    <r>
      <rPr>
        <sz val="10"/>
        <color theme="1"/>
        <rFont val="Delivery"/>
        <family val="2"/>
      </rPr>
      <t>TR-AF-320a.1</t>
    </r>
  </si>
  <si>
    <r>
      <rPr>
        <sz val="10"/>
        <color theme="1"/>
        <rFont val="Delivery"/>
        <family val="2"/>
      </rPr>
      <t>Supply-Chain-Management</t>
    </r>
  </si>
  <si>
    <r>
      <rPr>
        <sz val="10"/>
        <color theme="1"/>
        <rFont val="Delivery"/>
        <family val="2"/>
      </rPr>
      <t>Prozentsatz der Transportunternehmen mit BASIC-Perzentilen über der Interventionsschwelle der FMCSA</t>
    </r>
  </si>
  <si>
    <t xml:space="preserve">Nicht berichtet </t>
  </si>
  <si>
    <t>Nicht auf DPDHL Group anwendbar</t>
  </si>
  <si>
    <r>
      <rPr>
        <sz val="10"/>
        <color theme="1"/>
        <rFont val="Delivery"/>
        <family val="2"/>
      </rPr>
      <t>TR-AF-430a.1</t>
    </r>
  </si>
  <si>
    <t>THG-Bilanz gesamt für sämtliche Transportmodi (quantitativ)</t>
  </si>
  <si>
    <r>
      <t>Quantitativ (Tonnen,
CO</t>
    </r>
    <r>
      <rPr>
        <vertAlign val="subscript"/>
        <sz val="10"/>
        <color theme="1"/>
        <rFont val="Delivery"/>
        <family val="2"/>
      </rPr>
      <t>2</t>
    </r>
    <r>
      <rPr>
        <sz val="10"/>
        <color theme="1"/>
        <rFont val="Delivery"/>
        <family val="2"/>
      </rPr>
      <t>e- je tkm)</t>
    </r>
  </si>
  <si>
    <r>
      <t>Geschäftsbericht 2022</t>
    </r>
    <r>
      <rPr>
        <sz val="11"/>
        <rFont val="Calibri"/>
        <family val="2"/>
        <scheme val="minor"/>
      </rPr>
      <t xml:space="preserve"> &gt; Zusammengefasster Lagebericht &gt; Nichtfinanzielle Erklärung &gt; Strategische Ausrichtung; </t>
    </r>
    <r>
      <rPr>
        <b/>
        <sz val="11"/>
        <rFont val="Calibri"/>
        <family val="2"/>
        <scheme val="minor"/>
      </rPr>
      <t>ESG Präsentation 2022</t>
    </r>
    <r>
      <rPr>
        <sz val="11"/>
        <rFont val="Calibri"/>
        <family val="2"/>
        <scheme val="minor"/>
      </rPr>
      <t xml:space="preserve"> &gt; Umwelt (insb. &gt; Entwicklung der logistikbezogenen THG-Emissione); </t>
    </r>
    <r>
      <rPr>
        <b/>
        <sz val="11"/>
        <rFont val="Calibri"/>
        <family val="2"/>
        <scheme val="minor"/>
      </rPr>
      <t>ESG Statbook 2022</t>
    </r>
    <r>
      <rPr>
        <sz val="11"/>
        <rFont val="Calibri"/>
        <family val="2"/>
        <scheme val="minor"/>
      </rPr>
      <t xml:space="preserve"> &gt; Tab. "GHG Emissions Reporting" </t>
    </r>
    <r>
      <rPr>
        <i/>
        <sz val="11"/>
        <rFont val="Calibri"/>
        <family val="2"/>
        <scheme val="minor"/>
      </rPr>
      <t>sowie</t>
    </r>
    <r>
      <rPr>
        <sz val="11"/>
        <rFont val="Calibri"/>
        <family val="2"/>
        <scheme val="minor"/>
      </rPr>
      <t xml:space="preserve"> &gt; Tab. "Energy Consumption"</t>
    </r>
  </si>
  <si>
    <r>
      <rPr>
        <sz val="10"/>
        <color theme="1"/>
        <rFont val="Delivery"/>
        <family val="2"/>
      </rPr>
      <t>Wir weisen die THG-Emissionen nach Transportmodus lediglich als Anteil (in %) aus.</t>
    </r>
  </si>
  <si>
    <r>
      <rPr>
        <sz val="10"/>
        <color theme="1"/>
        <rFont val="Delivery"/>
        <family val="2"/>
      </rPr>
      <t>TR-AF-430a.2</t>
    </r>
  </si>
  <si>
    <r>
      <rPr>
        <sz val="10"/>
        <color theme="1"/>
        <rFont val="Delivery"/>
        <family val="2"/>
      </rPr>
      <t>Unfallsicherheitsmanagement</t>
    </r>
  </si>
  <si>
    <r>
      <rPr>
        <sz val="10"/>
        <color theme="1"/>
        <rFont val="Delivery"/>
        <family val="2"/>
      </rPr>
      <t>Managementsystem: Beschreibung der Umsetzung &amp; Ergebnisse</t>
    </r>
  </si>
  <si>
    <r>
      <t>ESG Präsentation 2022</t>
    </r>
    <r>
      <rPr>
        <sz val="11"/>
        <rFont val="Calibri"/>
        <family val="2"/>
        <scheme val="minor"/>
      </rPr>
      <t xml:space="preserve"> &gt; Soziale Verantwortung (insb. &gt; Die Elemente unseres OHS-Managementsystem)</t>
    </r>
  </si>
  <si>
    <r>
      <rPr>
        <sz val="10"/>
        <color theme="1"/>
        <rFont val="Delivery"/>
        <family val="2"/>
      </rPr>
      <t>TR-AF-540a.1</t>
    </r>
  </si>
  <si>
    <r>
      <rPr>
        <sz val="10"/>
        <color theme="1"/>
        <rFont val="Delivery"/>
        <family val="2"/>
      </rPr>
      <t>Anzahl Luftverkehrsunfälle</t>
    </r>
  </si>
  <si>
    <t>Quantitativ (Anzahl)</t>
  </si>
  <si>
    <t>Unser KPI für Arbeitsschutz ist die LTIFR pro 200.000 Arbeitsstunden. Wir legen diesen KPI auf regionaler und Divisionsebene offen, aber aufgrund unserer unterschiedlichen Geschäftsmodelle nicht pro Modus. Darüber hinaus legen wir die Gesamtzahl der Todesfälle infolge von Verkehrsunfällen offen.</t>
  </si>
  <si>
    <r>
      <rPr>
        <sz val="10"/>
        <color theme="1"/>
        <rFont val="Delivery"/>
        <family val="2"/>
      </rPr>
      <t>TR-AF-540a.2</t>
    </r>
  </si>
  <si>
    <r>
      <rPr>
        <sz val="10"/>
        <color theme="1"/>
        <rFont val="Delivery"/>
        <family val="2"/>
      </rPr>
      <t>Anzahl Verkehrsunfälle und -vorfälle</t>
    </r>
  </si>
  <si>
    <r>
      <rPr>
        <sz val="10"/>
        <color theme="1"/>
        <rFont val="Delivery"/>
        <family val="2"/>
      </rPr>
      <t>TR-AF-540a.3</t>
    </r>
  </si>
  <si>
    <r>
      <rPr>
        <sz val="10"/>
        <color theme="1"/>
        <rFont val="Delivery"/>
        <family val="2"/>
      </rPr>
      <t>Perzentile aus dem Sicherheitsmesssystem BASIC für: (1) Unsichere Fahrweise, (2) Einhaltung der Arbeitszeiten, (3) Fahrereignung, (4) Betäubungsmittel/Alkohol, (5) Fahrzeuginstandhaltung und (6) Einhaltung der Gefahrgutvorschriften</t>
    </r>
  </si>
  <si>
    <t>Quantitativ (Perzentil)</t>
  </si>
  <si>
    <r>
      <rPr>
        <sz val="10"/>
        <color theme="1"/>
        <rFont val="Delivery"/>
        <family val="2"/>
      </rPr>
      <t>Wir berichten nur über unseren allgemeinen Schulungsansatz für Arbeitsschutzaspekte und den Umgang mit Gefahrgut, da Schulungen zum Thema Arbeits- und Gesundheitsschutz zum betrieblichen Alltag gehören und regelmäßig stattfinden. Die Arbeitssicherheitsbeauftragten führen regelmäßig Betriebsbegehungen durch und unterweisen Beschäftigte oder weisen auf Fehlverhalten hin. Diese Unterweisungen werden nicht auf Konzernebene erfasst.</t>
    </r>
  </si>
  <si>
    <r>
      <rPr>
        <sz val="10"/>
        <color theme="1"/>
        <rFont val="Delivery"/>
        <family val="2"/>
      </rPr>
      <t>TR-AF-540a.4</t>
    </r>
  </si>
  <si>
    <r>
      <rPr>
        <sz val="10"/>
        <color theme="1"/>
        <rFont val="Delivery"/>
        <family val="2"/>
      </rPr>
      <t>Weitere Berichtskennzahlen</t>
    </r>
  </si>
  <si>
    <r>
      <rPr>
        <sz val="10"/>
        <color theme="1"/>
        <rFont val="Delivery"/>
        <family val="2"/>
      </rPr>
      <t>Fracht-Tonnenkilometer (RTK) für: (1) Straßentransport und (2) Lufttransport</t>
    </r>
  </si>
  <si>
    <t>Quantitativ (RTK)</t>
  </si>
  <si>
    <r>
      <rPr>
        <b/>
        <sz val="11"/>
        <rFont val="Calibri"/>
        <family val="2"/>
        <scheme val="minor"/>
      </rPr>
      <t>ESG Statbook 2022</t>
    </r>
    <r>
      <rPr>
        <sz val="11"/>
        <rFont val="Calibri"/>
        <family val="2"/>
        <scheme val="minor"/>
      </rPr>
      <t xml:space="preserve"> &gt; Tab. "GHG Emissions Reporting" </t>
    </r>
    <r>
      <rPr>
        <i/>
        <sz val="11"/>
        <rFont val="Calibri"/>
        <family val="2"/>
        <scheme val="minor"/>
      </rPr>
      <t>sowie</t>
    </r>
    <r>
      <rPr>
        <sz val="11"/>
        <rFont val="Calibri"/>
        <family val="2"/>
        <scheme val="minor"/>
      </rPr>
      <t xml:space="preserve"> &gt; Tab. "Energy Consumption"</t>
    </r>
  </si>
  <si>
    <r>
      <rPr>
        <sz val="10"/>
        <color theme="1"/>
        <rFont val="Delivery"/>
        <family val="2"/>
      </rPr>
      <t>Wir berichten die Emissionsintensität in Gramm pro € Umsatz.</t>
    </r>
  </si>
  <si>
    <r>
      <rPr>
        <sz val="10"/>
        <color theme="1"/>
        <rFont val="Delivery"/>
        <family val="2"/>
      </rPr>
      <t>TR-AF-000.A</t>
    </r>
  </si>
  <si>
    <r>
      <rPr>
        <sz val="10"/>
        <color theme="1"/>
        <rFont val="Delivery"/>
        <family val="2"/>
      </rPr>
      <t>Ladefaktor für: (1) Straßentransport und (2) Lufttransport</t>
    </r>
  </si>
  <si>
    <r>
      <rPr>
        <sz val="10"/>
        <color theme="1"/>
        <rFont val="Delivery"/>
        <family val="2"/>
      </rPr>
      <t>TR-AF-000.B</t>
    </r>
  </si>
  <si>
    <r>
      <rPr>
        <sz val="10"/>
        <color theme="1"/>
        <rFont val="Delivery"/>
        <family val="2"/>
      </rPr>
      <t>Anzahl Beschäftigte, Anzahl Lkw-Fahrer</t>
    </r>
  </si>
  <si>
    <r>
      <rPr>
        <sz val="10"/>
        <color theme="1"/>
        <rFont val="Delivery"/>
        <family val="2"/>
      </rPr>
      <t>Aufgrund unserer Berichtsstruktur erfassen wir unsere Beschäftigten nicht nach Tätigkeitskategorien.</t>
    </r>
  </si>
  <si>
    <r>
      <rPr>
        <sz val="10"/>
        <color theme="1"/>
        <rFont val="Delivery"/>
        <family val="2"/>
      </rPr>
      <t>TR-AF-000.C</t>
    </r>
  </si>
  <si>
    <t>Deutsche Post DHL Group TCFD-Berichtsindex 2022</t>
  </si>
  <si>
    <r>
      <rPr>
        <b/>
        <sz val="10"/>
        <color theme="1"/>
        <rFont val="Delivery"/>
        <family val="2"/>
      </rPr>
      <t>Fokus</t>
    </r>
  </si>
  <si>
    <r>
      <rPr>
        <b/>
        <sz val="10"/>
        <color theme="1"/>
        <rFont val="Delivery"/>
        <family val="2"/>
      </rPr>
      <t>Referenz</t>
    </r>
  </si>
  <si>
    <r>
      <rPr>
        <b/>
        <sz val="10"/>
        <color theme="1"/>
        <rFont val="Delivery"/>
        <family val="2"/>
      </rPr>
      <t>Unternehmensführung</t>
    </r>
  </si>
  <si>
    <r>
      <rPr>
        <b/>
        <sz val="10"/>
        <color theme="1"/>
        <rFont val="Delivery"/>
        <family val="2"/>
      </rPr>
      <t>Offenlegung der Unternehmensführung in Bezug auf klimabezogene Risiken und Chancen</t>
    </r>
  </si>
  <si>
    <r>
      <rPr>
        <sz val="10"/>
        <color theme="1"/>
        <rFont val="Delivery"/>
        <family val="2"/>
      </rPr>
      <t>Überwachung von Klimarisiken und -chancen durch Vorstand und Aufsichtsrat (Board) beschreiben</t>
    </r>
  </si>
  <si>
    <r>
      <rPr>
        <b/>
        <sz val="11"/>
        <rFont val="Calibri"/>
        <family val="2"/>
        <scheme val="minor"/>
      </rPr>
      <t>Geschäftbericht 2022</t>
    </r>
    <r>
      <rPr>
        <sz val="11"/>
        <rFont val="Calibri"/>
        <family val="2"/>
        <scheme val="minor"/>
      </rPr>
      <t xml:space="preserve"> &gt; Zusammengefasster Lagebericht &gt; Nichtfinanzielle Erklärung </t>
    </r>
  </si>
  <si>
    <r>
      <t>Der Vorstand ist das zentrale Entscheidungsgremium auch für die Ausrichtung in der Nachhaltigkeit, während die Divisionen für die Umsetzung verantwortlich sind. Das Chancen- und Risikomanagement erfolgt im Konzerncontrolling und schließt auch achhaltigkeitsbezogene Chancen und Risiken ein. Dieses Jahr haben wir die Chancen und Risiken aus dem Klimawandel anhand einer Szenario-Analyse nach den Anforderungen der Task Force on Climate-related Financial Disclosures (TCFD)</t>
    </r>
    <r>
      <rPr>
        <sz val="10"/>
        <rFont val="Delivery"/>
        <family val="2"/>
      </rPr>
      <t xml:space="preserve"> und den "Do no significant harm (DNSH)"-Kriterien für das Umweltziel "Anpassung an den Klimawandel" der EU Taxonomie</t>
    </r>
    <r>
      <rPr>
        <sz val="10"/>
        <color theme="1"/>
        <rFont val="Delivery"/>
        <family val="2"/>
      </rPr>
      <t xml:space="preserve"> bewertet.</t>
    </r>
  </si>
  <si>
    <t>Rolle des Managements in der Bewertung und Steuerung klimabezogener Risiken und Chancen beschreiben</t>
  </si>
  <si>
    <r>
      <t>Geschäftbericht 2022</t>
    </r>
    <r>
      <rPr>
        <sz val="11"/>
        <rFont val="Calibri"/>
        <family val="2"/>
        <scheme val="minor"/>
      </rPr>
      <t xml:space="preserve"> &gt; Zusammengefasster Lagebericht &gt; Prognose, Chancen und Risiken</t>
    </r>
  </si>
  <si>
    <t>Für jedes identifizierte Risiko wird mindestens eine verantwortliche Person benannt, die es bewertet, überwacht, mögliche Vorgehensweisen benennt, um es zu steuern, und darüber berichtet. Dies gilt ebenso für die Chancen. In Ergänzung zum quartalsweisen Prozess führen wir einmal jährlich je Division einen Risikoworkshop mit dem jeweiligen Bereichsvorstand durch. Im Rahmen dieser Workshops werden insbesondere Chancen und Risiken diskutiert, die für die gesamte Division von Bedeutung sind. Dabei neu identifizierte Chancen und Risiken werden anschließend in den quartalsweisen Prozess integriert.</t>
  </si>
  <si>
    <r>
      <rPr>
        <b/>
        <sz val="10"/>
        <color theme="1"/>
        <rFont val="Delivery"/>
        <family val="2"/>
      </rPr>
      <t>Strategie</t>
    </r>
  </si>
  <si>
    <r>
      <rPr>
        <b/>
        <sz val="10"/>
        <color theme="1"/>
        <rFont val="Delivery"/>
        <family val="2"/>
      </rPr>
      <t>Offenlegung der tatsächlichen und potenziellen Auswirkungen von klimabezogenen Risiken und Chancen auf die Geschäftstätigkeit, die Strategie und die Finanzplanung der Organisation, sofern diese Informationen wesentlich sind</t>
    </r>
  </si>
  <si>
    <t>Die von der Organisation identifizierten kurz-, mittel- und langfristigen Risiken und Chancen im Zusammenhang mit dem Klimawandel beschreiben</t>
  </si>
  <si>
    <t>Operativ: Risiko operativer Restriktionen aufgrund des Klimawandels (mittel), Markt- und kundenspezifisch: Verfügbarkeit von nachhaltigen Flugkraftstoffen (Sustainable Aviation Fuels, SAF) und erneuerbarer Energie (mittel). Regulierung:  CO2-Steuer (mittel), Restiktionen von THG-Emissionen (mittel).</t>
  </si>
  <si>
    <t>Auswirkungen klimabezogener Risiken und Chancen auf die Geschäftstätigkeit, die Strategie und die Finanzplanung des Unternehmens beschreiben</t>
  </si>
  <si>
    <t>Um den Klimawandel zu bekämpfen, sind in den nächsten Jahren vermehrte Restriktionen durch die Gesetzgebung zu erwarten, etwa Einschränkungen des Flugverkehrs oder des Zugangs zu Innenstädten. Diese könnten sich in bestimmten Fällen auch auf unsere Geschäftsmodelle auswirken. Das daraus resultierende Risiko hat für uns aktuell eine mittlere Bedeutung.</t>
  </si>
  <si>
    <t>Belastbarkeit der Unternehmensstrategie unter Berücksichtigung verschiedener Klimaszenarien, einschließlich eines „2°C oder weniger“-Szenarios beschreiben</t>
  </si>
  <si>
    <t>Für die Beurteilung physischer Risiken, die unter anderem aus dem Anstieg des Meeresspiegels resultieren können, wurden Szenarien mit einer möglichen Klimaerwärmung von 2,0, 2,4 oder 4,3 Grad Celsius herangezogen; für transitorische Risiken wurden die nachhaltigen Entwicklungsszenarien der Internationalen Energieagentur zugrunde gelegt.</t>
  </si>
  <si>
    <r>
      <t>ESG Präsentation 2022</t>
    </r>
    <r>
      <rPr>
        <sz val="11"/>
        <rFont val="Calibri"/>
        <family val="2"/>
        <scheme val="minor"/>
      </rPr>
      <t xml:space="preserve"> </t>
    </r>
  </si>
  <si>
    <t>Szenarioanalyse und -ergebnisse siehe S. 65–66</t>
  </si>
  <si>
    <r>
      <rPr>
        <b/>
        <sz val="10"/>
        <color theme="1"/>
        <rFont val="Delivery"/>
        <family val="2"/>
      </rPr>
      <t>Risikomanagement</t>
    </r>
  </si>
  <si>
    <r>
      <rPr>
        <b/>
        <sz val="11"/>
        <color theme="1"/>
        <rFont val="Calibri"/>
        <family val="2"/>
        <scheme val="minor"/>
      </rPr>
      <t>Darlegung der Identifizierung, Bewertung und Steuerung klimabezogener Risiken durch das Unternehmen</t>
    </r>
  </si>
  <si>
    <r>
      <rPr>
        <sz val="11"/>
        <color theme="1"/>
        <rFont val="Calibri"/>
        <family val="2"/>
        <scheme val="minor"/>
      </rPr>
      <t>Prozesse der Organisation für die Identifizierung und Bewertung klimabezogener Risiken beschreiben</t>
    </r>
  </si>
  <si>
    <t>Die Führungskräfte schätzen quartalsweise die Auswirkungen künftiger Szenarien ein, bewerten die Chancen und Risiken ihrer Bereiche und stellen geplante sowie bereits ergriffene Maßnahmen dar. Chancen und Risiken können jederzeit auch ad hoc gemeldet werden. Die Ergebnisse auf Ebene der Unternehmensbereiche sind regelmäßiger Bestandteil der Chancen- und Risikoberichte an den Gesamtvorstand und an den Aufsichtsrat.
Eine Übersicht zu der Methodik der Identifizierung und Bewertung klimabezogener Risiken ist auf Seite 65-66 der ESG Präsentation 2022 zu finden.</t>
  </si>
  <si>
    <t>Prozesse des Unternehmens für die Steuerung klimabezogener Risiken beschreiben</t>
  </si>
  <si>
    <t>Maßnahmen im Bereich Klimaschutz werden über das Operations Board gesteuert. Die wesentliche Auswirkung unserer Geschäftstätigkeit auf das Klima und die Umwelt besteht im Ausstoß von Treibhausgasen (THG). 
Bis 2050 wollen wir die THG-Emissionen auf netto null reduzieren. Das heißt, wir verringern unsere THG-Emissionen (Scopes 1, 2 und 3) durch aktive Reduktionsmaßnahmen auf ein unvermeidbares Minimum, welches vollständig durch anerkannte Gegenmaßnahmen (ohne Offsetting) kompensiert werden soll. Bis zum Jahr 2030 haben wir uns neue, ambitionierte Ziele gesetzt, die unverändert auch die Transportleistungen unserer Subunternehmer (Scope 3) umfassen. Besonders bedeutend für die Erreichung dieser Ziele bis 2030 ist ein Bündel von Maßnahmen in Höhe von bis zu 7 Mrd. €, um die Nutzung nachhaltiger Technologien und Kraftstoffe in unseren Flotten und Gebäuden auszubauen.</t>
  </si>
  <si>
    <t>Beschreiben, wie Prozesse zur Identifizierung, Bewertung und Steuerung klimabezogener Risiken in das Gesamtrisikomanagement des Unternehmens integriert werden</t>
  </si>
  <si>
    <r>
      <t>Geschäftbericht 2022</t>
    </r>
    <r>
      <rPr>
        <sz val="11"/>
        <rFont val="Calibri"/>
        <family val="2"/>
        <scheme val="minor"/>
      </rPr>
      <t xml:space="preserve"> &gt; Zusammengefasster Lagebericht &gt; Prognose, Chancen und Risiken &gt; Chancen- und Riskomanagement</t>
    </r>
  </si>
  <si>
    <r>
      <t>Um die Empfehlungen der Task Force on Climate-related Financial Disclosures (TCFD) umzusetzen, haben wir im Jahr 2021 ein konzernweites Projekt begonnen und 2022 weitergeführt. Im  Rahmen dieses Projektes wurden sowohl transitorische als auch physische Risiken aus dem Klimawandel anhand verschiedener Szenarien diskutiert und bewertet. Dieses Jahr wurden  darüber hinaus die Anforderungen an die Risikoanalyse und Mitigierungsmnaßnahmen aus den DNSH Kriterien für das Umweltziel "Anpassung an den Klimawandel" der EU Taxonomie integriert.
Unser Prozess zur Früherkennung verknüpft das Chancen- und Risikomanagement im Konzern zu einem einheitlichen Berichtsstandard. Dazu setzen wir eine IT-Anwendung ein, die wir selbst entwickelt haben und stetig optimieren. Bei den Standardauswertungen nutzen wir darüber hinaus die Monte-Carlo-Simulation zur Chancen- und Risikoaggregation (quantitative und qualitative Risiken). Diese stochastische Methode berücksichtigt die Eintrittswahrscheinlichkeit der zugrunde liegenden Chancen und Risiken und basiert auf dem Gesetz der großen Zahl. Aus den Verteilungsfunktionen der einzelnen Chancen und Risiken werden zufällig ausgewählte Szenarien – je Chance und Risiko eines – miteinander kombiniert. Die wichtigsten Schritte unseres Chancen- und Risikomanagementprozesses: 1) Erkennen und bewerten, 2) Aggregieren und berichten, 3) Gesamtstrategie, 4) Operative Maßnahmen, 5) Kontrolle.</t>
    </r>
    <r>
      <rPr>
        <b/>
        <sz val="10"/>
        <rFont val="Delivery"/>
        <family val="2"/>
      </rPr>
      <t xml:space="preserve"> </t>
    </r>
  </si>
  <si>
    <r>
      <rPr>
        <b/>
        <sz val="10"/>
        <color theme="1"/>
        <rFont val="Delivery"/>
        <family val="2"/>
      </rPr>
      <t>Kennzahlen und Ziele</t>
    </r>
  </si>
  <si>
    <r>
      <rPr>
        <b/>
        <sz val="11"/>
        <color theme="1"/>
        <rFont val="Calibri"/>
        <family val="2"/>
        <scheme val="minor"/>
      </rPr>
      <t>Offenlegung der Kennzahlen und Ziele, die zur Bewertung und Steuerung relevanter klimabezogener Risiken und Chancen verwendet werden, sofern diese Informationen wesentlich sind</t>
    </r>
  </si>
  <si>
    <r>
      <rPr>
        <sz val="11"/>
        <rFont val="Calibri"/>
        <family val="2"/>
        <scheme val="minor"/>
      </rPr>
      <t>Die von der Organisation zur Bewertung klimabezogener Risiken und Chancen im Einklang mit ihrer Strategie und ihrem Risikomanagementprozess verwendeten Kennzahlen offenlegen</t>
    </r>
  </si>
  <si>
    <r>
      <t>Szenario für physische Risiken: CO</t>
    </r>
    <r>
      <rPr>
        <vertAlign val="subscript"/>
        <sz val="10"/>
        <color theme="1"/>
        <rFont val="Delivery"/>
        <family val="2"/>
      </rPr>
      <t>2</t>
    </r>
    <r>
      <rPr>
        <sz val="10"/>
        <color theme="1"/>
        <rFont val="Delivery"/>
        <family val="2"/>
      </rPr>
      <t>-Konzentrationsszenarien auf der Grundlage wissenschaftlicher Arbeiten zum Pariser Abkommen (Intergovernmental Panel on Climate Change: RCP 2,6, 4,5, 8,5). Szenario für transitorische Risiken: Sustainable Development Scenario entwickelt von der Internationalen Energieagentur (IEA).</t>
    </r>
  </si>
  <si>
    <t>Scope 1-, Scope 2- und gegebenenfalls Scope 3-Treibhausgasemissionen sowie die damit verbundenen Risiken offenlegen</t>
  </si>
  <si>
    <r>
      <rPr>
        <b/>
        <sz val="11"/>
        <rFont val="Calibri"/>
        <family val="2"/>
        <scheme val="minor"/>
      </rPr>
      <t>Geschäftbericht 2022</t>
    </r>
    <r>
      <rPr>
        <sz val="11"/>
        <rFont val="Calibri"/>
        <family val="2"/>
        <scheme val="minor"/>
      </rPr>
      <t xml:space="preserve"> &gt; Zusammengefasster Lagebericht &gt; Nichtfinanzielle Erklärung</t>
    </r>
  </si>
  <si>
    <t>Abschnitt Umwelt</t>
  </si>
  <si>
    <r>
      <rPr>
        <sz val="11"/>
        <rFont val="Calibri"/>
        <family val="2"/>
        <scheme val="minor"/>
      </rPr>
      <t>Die Ziele beschreiben, die vom Unternehmen verwendet werden, um klimabedingte Risiken und Chancen sowie die Leistung im Vergleich zu den Zielen zu steuern</t>
    </r>
  </si>
  <si>
    <t>Bis 2050 wollen wir die THG-Emissionen auf netto null reduzieren. Das heißt, wir verringern unsere THG-Emissionen (Scopes 1, 2 und 3) durch aktive Reduktionsmaßnahmen auf ein unvermeidbares Minimum, welches vollständig durch anerkannte Gegenmaßnahmen (ohne Offsetting) kompensiert werden soll. Bis zum Jahr 2030 haben wir uns neue, ambitionierte Ziele gesetzt, die unverändert auch die Transportleistungen unserer Subunternehmer (Scope 3) umfassen. Ein wesentlicher Baustein unserer ESG-Roadmap ist ein Bündel von Maßnahmen in Höhe von bis zu 7 Mrd. € für nachhaltige Technologien und Kraftstoffe bis 2030. Unser Fokus liegt darin vor allem auf den emissions- und verbrauchsstärksten Transportmodi, also in der Luftfracht und im Straßentransport, und dem weiteren Ausbau der Elektrifizierung der Straßenflotte in der Abholung und Zustellung. Außerdem wollen wir die Dekarbonisierung der eingekauften Seefrachtkapazitäten vorantreiben. Zudem werden wir in Technologien investieren, um Gebäude klimaneutral zu gestalten.</t>
  </si>
  <si>
    <t xml:space="preserve">Deutsche Post DHL Group: Weltwirtschaftsforum - Berichterstattung zu nachhaltiger Wertschöpfung </t>
  </si>
  <si>
    <t xml:space="preserve">Alle Dokumente zu den Quellenangaben können online auf der Konzern-Website unter folgender URL im Reporting Hub abgerufen werden: https://reporting-hub.dpdhl.com/de/2022/q4-fy/. 
Geschäftsbericht 2022  https://www.dpdhl.com/content/dam/dpdhl/de/media-center/investors/documents/geschaeftsberichte/DPDHL-Geschaeftsbericht-2022.pdf 
Vergütungsbericht 2022 https://www.dpdhl.com/content/dam/dpdhl/de/about-us/about-us-assets/remuneration/dpdhl-verguetungsbericht-2022.pdf
ESG Statbook 2022  https://www.dpdhl.com/content/dam/dpdhl/de/media-center/investors/documents/statbooks/2022/DPDHL-ESG-Statbook-2022.xlsx.
ESG Präsentation 2022  https://www.dpdhl.com/content/dam/dpdhl/de/media-center/investors/documents/presentations/2022/DPDHL-ESG-Praesentation-2022.pdf </t>
  </si>
  <si>
    <r>
      <rPr>
        <b/>
        <sz val="10"/>
        <color theme="1"/>
        <rFont val="Delivery"/>
        <family val="2"/>
      </rPr>
      <t>Angaben</t>
    </r>
  </si>
  <si>
    <t>Grundsätze Unternehmensführung</t>
  </si>
  <si>
    <t>Definition des Unternehmenszwecks</t>
  </si>
  <si>
    <r>
      <rPr>
        <b/>
        <sz val="11"/>
        <rFont val="Calibri"/>
        <family val="2"/>
        <scheme val="minor"/>
      </rPr>
      <t xml:space="preserve">Geschäftsbericht 2022 </t>
    </r>
    <r>
      <rPr>
        <sz val="11"/>
        <rFont val="Calibri"/>
        <family val="2"/>
        <scheme val="minor"/>
      </rPr>
      <t>&gt; Zusammengefasster Lagebericht &gt; Grundlagen &gt; Strategie;</t>
    </r>
    <r>
      <rPr>
        <b/>
        <sz val="11"/>
        <rFont val="Calibri"/>
        <family val="2"/>
        <scheme val="minor"/>
      </rPr>
      <t xml:space="preserve"> Geschäftsbericht 2022 </t>
    </r>
    <r>
      <rPr>
        <sz val="11"/>
        <rFont val="Calibri"/>
        <family val="2"/>
        <scheme val="minor"/>
      </rPr>
      <t>&gt; Zusammengefasster Lagebericht &gt; Nichtfinanzielle Erklärung &gt; Strategische Ausrichtung</t>
    </r>
  </si>
  <si>
    <r>
      <rPr>
        <sz val="10"/>
        <color theme="1"/>
        <rFont val="Delivery"/>
        <family val="2"/>
      </rPr>
      <t>Zusammensetzung der Führungsgremien</t>
    </r>
  </si>
  <si>
    <r>
      <rPr>
        <b/>
        <sz val="11"/>
        <rFont val="Calibri"/>
        <family val="2"/>
        <scheme val="minor"/>
      </rPr>
      <t>ESG Präsentation 2022</t>
    </r>
    <r>
      <rPr>
        <sz val="11"/>
        <rFont val="Calibri"/>
        <family val="2"/>
        <scheme val="minor"/>
      </rPr>
      <t xml:space="preserve"> &gt; ESG Roadmap (insb. &gt; Unser Stakeholderdialog); </t>
    </r>
    <r>
      <rPr>
        <b/>
        <sz val="11"/>
        <rFont val="Calibri"/>
        <family val="2"/>
        <scheme val="minor"/>
      </rPr>
      <t>ESG Präsentation 2022</t>
    </r>
    <r>
      <rPr>
        <sz val="11"/>
        <rFont val="Calibri"/>
        <family val="2"/>
        <scheme val="minor"/>
      </rPr>
      <t xml:space="preserve"> &gt; Unternehmensführung (insb. &gt; Verantwortung für ESG-Themen auf Vorstandsebene); </t>
    </r>
    <r>
      <rPr>
        <b/>
        <sz val="11"/>
        <rFont val="Calibri"/>
        <family val="2"/>
        <scheme val="minor"/>
      </rPr>
      <t>ESG Präsentation 2022</t>
    </r>
    <r>
      <rPr>
        <sz val="11"/>
        <rFont val="Calibri"/>
        <family val="2"/>
        <scheme val="minor"/>
      </rPr>
      <t xml:space="preserve"> &gt; Unternehmensführung &gt; Corporate Governance (insb. &gt; Duales Führungssystem des Konzerns, &gt; Ziele und Ausschüsse des Aufsichtsrats, &gt; Anteilseignervertreter im Aufsichtsrat, </t>
    </r>
    <r>
      <rPr>
        <i/>
        <sz val="11"/>
        <rFont val="Calibri"/>
        <family val="2"/>
        <scheme val="minor"/>
      </rPr>
      <t>sowie</t>
    </r>
    <r>
      <rPr>
        <sz val="11"/>
        <rFont val="Calibri"/>
        <family val="2"/>
        <scheme val="minor"/>
      </rPr>
      <t xml:space="preserve"> &gt; Mitglieder des Vorstands)</t>
    </r>
  </si>
  <si>
    <t>Materielle Themen mit Auswirkung auf die Stakeholder</t>
  </si>
  <si>
    <r>
      <rPr>
        <b/>
        <sz val="11"/>
        <rFont val="Calibri"/>
        <family val="2"/>
        <scheme val="minor"/>
      </rPr>
      <t>ESG Präsentation 2022</t>
    </r>
    <r>
      <rPr>
        <sz val="11"/>
        <rFont val="Calibri"/>
        <family val="2"/>
        <scheme val="minor"/>
      </rPr>
      <t xml:space="preserve"> &gt; ESG Roadmap &gt; Materialität (insb. &gt; Materialitätsanalyse 2021: Sechs materielle Themen identifiziert)</t>
    </r>
  </si>
  <si>
    <r>
      <rPr>
        <sz val="10"/>
        <color theme="1"/>
        <rFont val="Delivery"/>
        <family val="2"/>
      </rPr>
      <t xml:space="preserve">Antikorruption 
</t>
    </r>
  </si>
  <si>
    <r>
      <rPr>
        <sz val="10"/>
        <color theme="1"/>
        <rFont val="Delivery"/>
        <family val="2"/>
      </rPr>
      <t>Gesamtprozentsatz der Mitglieder der Führungsgremien, Beschäftigten und Geschäftspartner, die Schulungen zu den Antikorruptionsrichtlinien und -verfahren der Organisation erhalten haben, aufgeschlüsselt nach Regionen.
a) Gesamtzahl und Art der Korruptionsfälle, die im laufenden Jahr nachgewiesen wurden, aber aus früheren Jahren herrühren; und b) Gesamtzahl und Art der Korruptionsfälle, die im laufenden Jahr nachgewiesen wurden und aus dem laufenden Jahr herrühren.</t>
    </r>
  </si>
  <si>
    <t xml:space="preserve">Der Anteil gültiger Schulungszertifikate im mittleren und oberen Management beläuft sich auf 98 %. Für 2023 wollen wir auf dem gleichen Niveau bleiben. Wir berichten Vorfälle nicht extern.
</t>
  </si>
  <si>
    <r>
      <rPr>
        <sz val="10"/>
        <color theme="1"/>
        <rFont val="Delivery"/>
        <family val="2"/>
      </rPr>
      <t>2. Erörterung von Initiativen und Einbindung von Stakeholdern zur Verbesserung des allgemeinen Arbeitsumfelds und der Unternehmenskultur, um gegen Korruption anzugehen</t>
    </r>
  </si>
  <si>
    <r>
      <rPr>
        <b/>
        <sz val="11"/>
        <rFont val="Calibri"/>
        <family val="2"/>
        <scheme val="minor"/>
      </rPr>
      <t>Geschäftsbericht 2022</t>
    </r>
    <r>
      <rPr>
        <sz val="11"/>
        <rFont val="Calibri"/>
        <family val="2"/>
        <scheme val="minor"/>
      </rPr>
      <t xml:space="preserve"> &gt; Zusammengefasster Lagebericht &gt; Grundlagen &gt; Strategie; </t>
    </r>
    <r>
      <rPr>
        <b/>
        <sz val="11"/>
        <rFont val="Calibri"/>
        <family val="2"/>
        <scheme val="minor"/>
      </rPr>
      <t>Geschäftsbericht 2022</t>
    </r>
    <r>
      <rPr>
        <sz val="11"/>
        <rFont val="Calibri"/>
        <family val="2"/>
        <scheme val="minor"/>
      </rPr>
      <t xml:space="preserve"> &gt; Zusammengefasster Lagebericht &gt; Nichtfinanzielle Erklärung &gt; Strategische Ausrichtung</t>
    </r>
  </si>
  <si>
    <r>
      <rPr>
        <sz val="10"/>
        <color theme="1"/>
        <rFont val="Delivery"/>
        <family val="2"/>
      </rPr>
      <t>Wir sind Mitglied der PACI des Weltwirtschaftsforums, um das allgemeine Arbeitsumfeld und die Unternehmenskultur zu verbessern, um so gegen Korruption anzugehen.</t>
    </r>
  </si>
  <si>
    <r>
      <rPr>
        <sz val="10"/>
        <color theme="1"/>
        <rFont val="Delivery"/>
        <family val="2"/>
      </rPr>
      <t>Geschützte Ethikberatungs- und Meldemechanismen
Beschreibung interner und externer Mechanismen, um
1. Rat zu ethischem und rechtskonformem Verhalten sowie zur Integrität des Unternehmens einzuholen; und 2. Bedenken hinsichtlich unethischen oder rechtswidrigen Verhaltens und fehlender Integrität des Unternehmens zu melden.</t>
    </r>
  </si>
  <si>
    <r>
      <rPr>
        <b/>
        <sz val="11"/>
        <rFont val="Calibri"/>
        <family val="2"/>
        <scheme val="minor"/>
      </rPr>
      <t>Geschäftsbericht 2022</t>
    </r>
    <r>
      <rPr>
        <sz val="11"/>
        <rFont val="Calibri"/>
        <family val="2"/>
        <scheme val="minor"/>
      </rPr>
      <t xml:space="preserve"> &gt; Konzernabschluss &gt; Anhang zum Konzernabschluss der Deutsche Post AG &gt; 17 Sonstige betriebliche Aufwendungen</t>
    </r>
  </si>
  <si>
    <t xml:space="preserve">Wir berichten diese Angaben nicht im Detail extern, legen aber unsere Kosten für externe Beratung offen. </t>
  </si>
  <si>
    <r>
      <rPr>
        <sz val="10"/>
        <color theme="1"/>
        <rFont val="Delivery"/>
        <family val="2"/>
      </rPr>
      <t>Überwachung von Risiken und Chancen</t>
    </r>
  </si>
  <si>
    <r>
      <rPr>
        <sz val="10"/>
        <color theme="1"/>
        <rFont val="Delivery"/>
        <family val="2"/>
      </rPr>
      <t>Integration von Risiken und Chancen im Geschäftsprozess</t>
    </r>
  </si>
  <si>
    <r>
      <rPr>
        <b/>
        <sz val="11"/>
        <rFont val="Calibri"/>
        <family val="2"/>
        <scheme val="minor"/>
      </rPr>
      <t>Geschäftsbericht 2022</t>
    </r>
    <r>
      <rPr>
        <sz val="11"/>
        <rFont val="Calibri"/>
        <family val="2"/>
        <scheme val="minor"/>
      </rPr>
      <t xml:space="preserve"> &gt; Zusammengefasster Lagebericht &gt; Prognose, Chancen und Risiken &gt; Chancen- und Risikomanagement; </t>
    </r>
    <r>
      <rPr>
        <b/>
        <sz val="11"/>
        <rFont val="Calibri"/>
        <family val="2"/>
        <scheme val="minor"/>
      </rPr>
      <t>Geschäftsbericht 2022</t>
    </r>
    <r>
      <rPr>
        <sz val="11"/>
        <rFont val="Calibri"/>
        <family val="2"/>
        <scheme val="minor"/>
      </rPr>
      <t xml:space="preserve"> &gt; Zusammengefasster Lagebericht &gt; Nichtfinanzielle Erklärung &gt; Strategische Ausrichtung; </t>
    </r>
    <r>
      <rPr>
        <b/>
        <sz val="11"/>
        <rFont val="Calibri"/>
        <family val="2"/>
        <scheme val="minor"/>
      </rPr>
      <t>ESG Präsentation 2022</t>
    </r>
    <r>
      <rPr>
        <sz val="11"/>
        <rFont val="Calibri"/>
        <family val="2"/>
        <scheme val="minor"/>
      </rPr>
      <t xml:space="preserve"> &gt; Unternehmensführung (insb. &gt; Chancen-und Risikomanagement schließt auch ESG-bezogene Chancen und Risiken ein, &gt; TCFD-Analyse identifiziert ausschließlich transitorische Risiken als wesentlich, sowie &gt; Wesentliche transitorische Risiken identifiziert)</t>
    </r>
  </si>
  <si>
    <r>
      <rPr>
        <b/>
        <sz val="10"/>
        <color theme="0"/>
        <rFont val="Delivery"/>
        <family val="2"/>
      </rPr>
      <t>Planet</t>
    </r>
  </si>
  <si>
    <r>
      <rPr>
        <sz val="10"/>
        <color theme="1"/>
        <rFont val="Delivery"/>
        <family val="2"/>
      </rPr>
      <t>Klimawandel</t>
    </r>
  </si>
  <si>
    <r>
      <rPr>
        <b/>
        <sz val="11"/>
        <rFont val="Calibri"/>
        <family val="2"/>
        <scheme val="minor"/>
      </rPr>
      <t>Geschäftsbericht 2022</t>
    </r>
    <r>
      <rPr>
        <sz val="11"/>
        <rFont val="Calibri"/>
        <family val="2"/>
        <scheme val="minor"/>
      </rPr>
      <t xml:space="preserve"> &gt; Zusammengefasster Lagebericht &gt; Nichtfinanzielle Erklärung &gt; Umwelt; </t>
    </r>
    <r>
      <rPr>
        <b/>
        <sz val="11"/>
        <rFont val="Calibri"/>
        <family val="2"/>
        <scheme val="minor"/>
      </rPr>
      <t>ESG Präsentation 2022</t>
    </r>
    <r>
      <rPr>
        <sz val="11"/>
        <rFont val="Calibri"/>
        <family val="2"/>
        <scheme val="minor"/>
      </rPr>
      <t xml:space="preserve"> &gt; Umwelt (insb. &gt; Entwicklung der logistikbezogenen THG-Emissionen </t>
    </r>
    <r>
      <rPr>
        <i/>
        <sz val="11"/>
        <rFont val="Calibri"/>
        <family val="2"/>
        <scheme val="minor"/>
      </rPr>
      <t>sowie</t>
    </r>
    <r>
      <rPr>
        <sz val="11"/>
        <rFont val="Calibri"/>
        <family val="2"/>
        <scheme val="minor"/>
      </rPr>
      <t xml:space="preserve">  &gt; Energieverbrauch der eigenen Flotten und Gebäude (Scopes 1, 2)); </t>
    </r>
    <r>
      <rPr>
        <b/>
        <sz val="11"/>
        <rFont val="Calibri"/>
        <family val="2"/>
        <scheme val="minor"/>
      </rPr>
      <t>ESG Statbook 2022</t>
    </r>
    <r>
      <rPr>
        <sz val="11"/>
        <rFont val="Calibri"/>
        <family val="2"/>
        <scheme val="minor"/>
      </rPr>
      <t xml:space="preserve"> &gt; Tab. "GHG Emissions Reporting" </t>
    </r>
    <r>
      <rPr>
        <i/>
        <sz val="11"/>
        <rFont val="Calibri"/>
        <family val="2"/>
        <scheme val="minor"/>
      </rPr>
      <t>sowie</t>
    </r>
    <r>
      <rPr>
        <sz val="11"/>
        <rFont val="Calibri"/>
        <family val="2"/>
        <scheme val="minor"/>
      </rPr>
      <t xml:space="preserve"> &gt; Tab. "Energy Consumption"</t>
    </r>
  </si>
  <si>
    <r>
      <rPr>
        <sz val="10"/>
        <color theme="1"/>
        <rFont val="Delivery"/>
        <family val="2"/>
      </rPr>
      <t>TCFD-Umsetzung</t>
    </r>
  </si>
  <si>
    <r>
      <rPr>
        <b/>
        <sz val="11"/>
        <rFont val="Calibri"/>
        <family val="2"/>
        <scheme val="minor"/>
      </rPr>
      <t>Geschäftsbericht 2022</t>
    </r>
    <r>
      <rPr>
        <sz val="11"/>
        <rFont val="Calibri"/>
        <family val="2"/>
        <scheme val="minor"/>
      </rPr>
      <t xml:space="preserve"> &gt; Zusammengefasster Lagebericht &gt; Nichtfinanzielle Erklärung &gt; Strategische Ausrichtung; </t>
    </r>
    <r>
      <rPr>
        <b/>
        <sz val="11"/>
        <rFont val="Calibri"/>
        <family val="2"/>
        <scheme val="minor"/>
      </rPr>
      <t>Geschäftsbericht 2022</t>
    </r>
    <r>
      <rPr>
        <sz val="11"/>
        <rFont val="Calibri"/>
        <family val="2"/>
        <scheme val="minor"/>
      </rPr>
      <t xml:space="preserve"> &gt; Zusammengefasster Lagebericht &gt; Prognose, Chancen und Risiken &gt; Chancen- und Risikomanagement  (Szenarioanalyse gemäß TCFD); </t>
    </r>
    <r>
      <rPr>
        <b/>
        <sz val="11"/>
        <rFont val="Calibri"/>
        <family val="2"/>
        <scheme val="minor"/>
      </rPr>
      <t>ESG Präsentation 2022</t>
    </r>
    <r>
      <rPr>
        <sz val="11"/>
        <rFont val="Calibri"/>
        <family val="2"/>
        <scheme val="minor"/>
      </rPr>
      <t xml:space="preserve"> &gt; Umwelt (insb. &gt; Entwicklung der logistikbezogenen THG-Emissionen </t>
    </r>
    <r>
      <rPr>
        <i/>
        <sz val="11"/>
        <rFont val="Calibri"/>
        <family val="2"/>
        <scheme val="minor"/>
      </rPr>
      <t>sowie</t>
    </r>
    <r>
      <rPr>
        <sz val="11"/>
        <rFont val="Calibri"/>
        <family val="2"/>
        <scheme val="minor"/>
      </rPr>
      <t xml:space="preserve"> &gt; Energieverbrauch der eigenen Flotten und Gebäude (Scopes 1, 2)); </t>
    </r>
    <r>
      <rPr>
        <b/>
        <sz val="11"/>
        <rFont val="Calibri"/>
        <family val="2"/>
        <scheme val="minor"/>
      </rPr>
      <t>ESG Statbook 2022</t>
    </r>
    <r>
      <rPr>
        <sz val="11"/>
        <rFont val="Calibri"/>
        <family val="2"/>
        <scheme val="minor"/>
      </rPr>
      <t xml:space="preserve"> &gt; Tab. "GHG Emissions Reporting" </t>
    </r>
    <r>
      <rPr>
        <i/>
        <sz val="11"/>
        <rFont val="Calibri"/>
        <family val="2"/>
        <scheme val="minor"/>
      </rPr>
      <t>sowie</t>
    </r>
    <r>
      <rPr>
        <sz val="11"/>
        <rFont val="Calibri"/>
        <family val="2"/>
        <scheme val="minor"/>
      </rPr>
      <t xml:space="preserve"> &gt; Tab. "Energy Consumption"</t>
    </r>
  </si>
  <si>
    <r>
      <rPr>
        <sz val="10"/>
        <color theme="1"/>
        <rFont val="Delivery"/>
        <family val="2"/>
      </rPr>
      <t>Naturverlust</t>
    </r>
  </si>
  <si>
    <r>
      <rPr>
        <sz val="10"/>
        <color theme="1"/>
        <rFont val="Delivery"/>
        <family val="2"/>
      </rPr>
      <t>Landnutzung und ökologische Empfindlichkeit</t>
    </r>
  </si>
  <si>
    <r>
      <rPr>
        <b/>
        <sz val="11"/>
        <rFont val="Calibri"/>
        <family val="2"/>
        <scheme val="minor"/>
      </rPr>
      <t>ESG Präsentation 2022</t>
    </r>
    <r>
      <rPr>
        <sz val="11"/>
        <rFont val="Calibri"/>
        <family val="2"/>
        <scheme val="minor"/>
      </rPr>
      <t xml:space="preserve"> &gt; Umwelt &gt; Unsere Maßnahmen (insb. &gt; Biodiversität, Lärmbelastung, natürliche Ressourcen, Abfall und Recycling)</t>
    </r>
  </si>
  <si>
    <r>
      <rPr>
        <sz val="10"/>
        <color theme="1"/>
        <rFont val="Delivery"/>
        <family val="2"/>
      </rPr>
      <t>Dieses Thema wird weder von den Stakeholdern noch vom Unternehmen als wesentlich für die Geschäftstätigkeit von DPDHL Group bewertet.</t>
    </r>
  </si>
  <si>
    <r>
      <rPr>
        <sz val="10"/>
        <color theme="1"/>
        <rFont val="Delivery"/>
        <family val="2"/>
      </rPr>
      <t>Verfügbarkeit von Süßwasser</t>
    </r>
  </si>
  <si>
    <r>
      <rPr>
        <sz val="10"/>
        <color theme="1"/>
        <rFont val="Delivery"/>
        <family val="2"/>
      </rPr>
      <t>Wasserverbrauch und -entnahme in wasserarmen Gebieten</t>
    </r>
  </si>
  <si>
    <r>
      <rPr>
        <b/>
        <sz val="11"/>
        <rFont val="Calibri"/>
        <family val="2"/>
        <scheme val="minor"/>
      </rPr>
      <t>ESG Präsentation 2022</t>
    </r>
    <r>
      <rPr>
        <sz val="11"/>
        <rFont val="Calibri"/>
        <family val="2"/>
        <scheme val="minor"/>
      </rPr>
      <t xml:space="preserve"> &gt; Umwelt &gt; Unsere Maßnahmen (insb. &gt; Biodiversität, Lärmbelastung, natürliche Ressourcen, Abfall und Recycling); </t>
    </r>
    <r>
      <rPr>
        <b/>
        <sz val="11"/>
        <rFont val="Calibri"/>
        <family val="2"/>
        <scheme val="minor"/>
      </rPr>
      <t>ESG Statbook 2022</t>
    </r>
    <r>
      <rPr>
        <sz val="11"/>
        <rFont val="Calibri"/>
        <family val="2"/>
        <scheme val="minor"/>
      </rPr>
      <t xml:space="preserve"> &gt; Tab. "GHG Emissions Reporting" </t>
    </r>
    <r>
      <rPr>
        <i/>
        <sz val="11"/>
        <rFont val="Calibri"/>
        <family val="2"/>
        <scheme val="minor"/>
      </rPr>
      <t>sowie</t>
    </r>
    <r>
      <rPr>
        <sz val="11"/>
        <rFont val="Calibri"/>
        <family val="2"/>
        <scheme val="minor"/>
      </rPr>
      <t xml:space="preserve"> &gt; Tab. "Energy Consumption"</t>
    </r>
  </si>
  <si>
    <r>
      <rPr>
        <b/>
        <sz val="10"/>
        <color theme="0"/>
        <rFont val="Delivery"/>
        <family val="2"/>
      </rPr>
      <t>Belegschaft</t>
    </r>
  </si>
  <si>
    <t>Menschenwürde und Gleichberechtigung</t>
  </si>
  <si>
    <r>
      <rPr>
        <sz val="10"/>
        <color theme="1"/>
        <rFont val="Delivery"/>
        <family val="2"/>
      </rPr>
      <t>Vielfalt &amp; Inklusion (%)</t>
    </r>
  </si>
  <si>
    <r>
      <rPr>
        <sz val="10"/>
        <color theme="1"/>
        <rFont val="Delivery"/>
        <family val="2"/>
      </rPr>
      <t>Unsere Berichtsstruktur und HR-Systeme erfassen Beschäftigte nach Beschäftigungsart und Geschlecht. Daher berichten wir keine Daten nach Beschäftigungsverhältnis.</t>
    </r>
  </si>
  <si>
    <r>
      <rPr>
        <sz val="10"/>
        <color theme="1"/>
        <rFont val="Delivery"/>
        <family val="2"/>
      </rPr>
      <t>Lohngleichheit (%)</t>
    </r>
  </si>
  <si>
    <r>
      <rPr>
        <b/>
        <sz val="11"/>
        <rFont val="Calibri"/>
        <family val="2"/>
        <scheme val="minor"/>
      </rPr>
      <t xml:space="preserve">Geschäftsbericht 2022 </t>
    </r>
    <r>
      <rPr>
        <sz val="11"/>
        <rFont val="Calibri"/>
        <family val="2"/>
        <scheme val="minor"/>
      </rPr>
      <t>&gt; Zusammengefasster Lagebericht &gt; Nichtfinanzielle Erklärung &gt; Belegschaft</t>
    </r>
  </si>
  <si>
    <t>Diskriminierung aufgrund von persönlichen Merkmalen vermeiden wir durch neutrale Stellenbewertungen. Sie orientieren sich an der Art der Aufgaben, der Position im Unternehmen und dem Verantwortungsbereich. Mit diesem systematischen Ansatz ermöglichen wir eine unabhängige und ausgewogene Vergütungsstruktur.</t>
  </si>
  <si>
    <r>
      <rPr>
        <sz val="10"/>
        <color theme="1"/>
        <rFont val="Delivery"/>
        <family val="2"/>
      </rPr>
      <t>Lohnniveau (%)</t>
    </r>
  </si>
  <si>
    <r>
      <t xml:space="preserve">Geschäftsbericht 2022 </t>
    </r>
    <r>
      <rPr>
        <sz val="11"/>
        <color theme="1"/>
        <rFont val="Delivery"/>
        <family val="2"/>
      </rPr>
      <t xml:space="preserve">&gt; Zusammengefasster Lagebericht &gt; Nichtfinanzielle Erklärung &gt; Belegschaft; </t>
    </r>
    <r>
      <rPr>
        <b/>
        <sz val="11"/>
        <color theme="1"/>
        <rFont val="Delivery"/>
        <family val="2"/>
      </rPr>
      <t>Vergütungsbericht 2022</t>
    </r>
  </si>
  <si>
    <t xml:space="preserve">Unser leistungsbasiertes und marktübliches Vergütungssystem fördert die Loyalität und Motivation der Beschäftigten. Die Vergütung umfasst das Grundgehalt und die vereinbarten variablen Vergütungselemente wie Bonuszahlungen. In vielen Ländern erweitern wir das Angebot um leistungs- und beitragsorientierte betriebliche Altersversorgungssysteme. </t>
  </si>
  <si>
    <r>
      <rPr>
        <sz val="10"/>
        <color theme="1"/>
        <rFont val="Delivery"/>
        <family val="2"/>
      </rPr>
      <t>Risiko von Kinder-, Zwangs- oder Pflichtarbeit</t>
    </r>
  </si>
  <si>
    <r>
      <rPr>
        <b/>
        <sz val="11"/>
        <rFont val="Calibri"/>
        <family val="2"/>
        <scheme val="minor"/>
      </rPr>
      <t>Geschäftsbericht 2022</t>
    </r>
    <r>
      <rPr>
        <sz val="11"/>
        <rFont val="Calibri"/>
        <family val="2"/>
        <scheme val="minor"/>
      </rPr>
      <t xml:space="preserve"> &gt; Zusammengefasster Lagebericht &gt; Nichtfinanzielle Erklärung &gt; Unternehmensführung; </t>
    </r>
    <r>
      <rPr>
        <b/>
        <sz val="11"/>
        <rFont val="Calibri"/>
        <family val="2"/>
        <scheme val="minor"/>
      </rPr>
      <t>ESG Präsentation 2022</t>
    </r>
    <r>
      <rPr>
        <sz val="11"/>
        <rFont val="Calibri"/>
        <family val="2"/>
        <scheme val="minor"/>
      </rPr>
      <t xml:space="preserve"> &gt; Unternehmensführung &gt; Achtung der Menschenrechte (insb. Menschenrechte achten: Unsere Leitlinien und Maßnahmen ff.)</t>
    </r>
  </si>
  <si>
    <r>
      <rPr>
        <sz val="10"/>
        <color theme="1"/>
        <rFont val="Delivery"/>
        <family val="2"/>
      </rPr>
      <t>Bei unseren Vor-Ort-Prüfungen handelt es sich um Risikobewertungen.</t>
    </r>
  </si>
  <si>
    <r>
      <rPr>
        <sz val="10"/>
        <color theme="1"/>
        <rFont val="Delivery"/>
        <family val="2"/>
      </rPr>
      <t>Gesundheit und Wohlbefinden</t>
    </r>
  </si>
  <si>
    <r>
      <rPr>
        <sz val="10"/>
        <color theme="1"/>
        <rFont val="Delivery"/>
        <family val="2"/>
      </rPr>
      <t>Arbeitssicherheit und Gesundheitsschutz (%)</t>
    </r>
  </si>
  <si>
    <r>
      <rPr>
        <b/>
        <sz val="11"/>
        <rFont val="Calibri"/>
        <family val="2"/>
        <scheme val="minor"/>
      </rPr>
      <t>Geschäftsbericht 2022</t>
    </r>
    <r>
      <rPr>
        <sz val="11"/>
        <rFont val="Calibri"/>
        <family val="2"/>
        <scheme val="minor"/>
      </rPr>
      <t xml:space="preserve"> &gt; Zusammengefasster Lagebericht &gt; Nichtfinanzielle Erklärung &gt; Belegschaft; </t>
    </r>
    <r>
      <rPr>
        <b/>
        <sz val="11"/>
        <rFont val="Calibri"/>
        <family val="2"/>
        <scheme val="minor"/>
      </rPr>
      <t>ESG Präsentation 2022</t>
    </r>
    <r>
      <rPr>
        <sz val="11"/>
        <rFont val="Calibri"/>
        <family val="2"/>
        <scheme val="minor"/>
      </rPr>
      <t xml:space="preserve"> &gt; Soziale Verantwortung (insb. &gt; Arbeitssicherheit und Gesundheit ff.)</t>
    </r>
  </si>
  <si>
    <r>
      <rPr>
        <sz val="10"/>
        <color theme="1"/>
        <rFont val="Delivery"/>
        <family val="2"/>
      </rPr>
      <t>Kompetenzen für die Zukunft</t>
    </r>
  </si>
  <si>
    <r>
      <rPr>
        <sz val="10"/>
        <color theme="1"/>
        <rFont val="Delivery"/>
        <family val="2"/>
      </rPr>
      <t>Durchgeführte Schulungen</t>
    </r>
  </si>
  <si>
    <r>
      <rPr>
        <b/>
        <sz val="11"/>
        <rFont val="Calibri"/>
        <family val="2"/>
        <scheme val="minor"/>
      </rPr>
      <t>ESG Präsentation 2022</t>
    </r>
    <r>
      <rPr>
        <sz val="11"/>
        <rFont val="Calibri"/>
        <family val="2"/>
        <scheme val="minor"/>
      </rPr>
      <t xml:space="preserve"> &gt; Soziale Verantwortung &gt; Engagement der Beschäftigten fördern; </t>
    </r>
    <r>
      <rPr>
        <b/>
        <sz val="11"/>
        <rFont val="Calibri"/>
        <family val="2"/>
        <scheme val="minor"/>
      </rPr>
      <t>ESG Statbook 2022</t>
    </r>
    <r>
      <rPr>
        <sz val="11"/>
        <rFont val="Calibri"/>
        <family val="2"/>
        <scheme val="minor"/>
      </rPr>
      <t xml:space="preserve"> &gt; Tab. "Development of own Workforce"</t>
    </r>
  </si>
  <si>
    <r>
      <rPr>
        <b/>
        <sz val="10"/>
        <color theme="0"/>
        <rFont val="Delivery"/>
        <family val="2"/>
      </rPr>
      <t>Wohlstand</t>
    </r>
  </si>
  <si>
    <r>
      <rPr>
        <sz val="10"/>
        <color theme="1"/>
        <rFont val="Delivery"/>
        <family val="2"/>
      </rPr>
      <t>Beschäftigung und Wertschöpfung</t>
    </r>
  </si>
  <si>
    <r>
      <rPr>
        <sz val="10"/>
        <color theme="1"/>
        <rFont val="Delivery"/>
        <family val="2"/>
      </rPr>
      <t>Absolute Anzahl und Anteil der Beschäftigung</t>
    </r>
  </si>
  <si>
    <r>
      <rPr>
        <b/>
        <sz val="11"/>
        <rFont val="Calibri"/>
        <family val="2"/>
        <scheme val="minor"/>
      </rPr>
      <t>Geschäftsbericht 2022</t>
    </r>
    <r>
      <rPr>
        <sz val="11"/>
        <rFont val="Calibri"/>
        <family val="2"/>
        <scheme val="minor"/>
      </rPr>
      <t xml:space="preserve"> &gt; Zusammengefasster Lagebericht &gt; Nichtfinanzielle Erklärung &gt; Belegschaft; </t>
    </r>
    <r>
      <rPr>
        <b/>
        <sz val="11"/>
        <rFont val="Calibri"/>
        <family val="2"/>
        <scheme val="minor"/>
      </rPr>
      <t xml:space="preserve">ESG Statbook 2022 </t>
    </r>
    <r>
      <rPr>
        <sz val="11"/>
        <rFont val="Calibri"/>
        <family val="2"/>
        <scheme val="minor"/>
      </rPr>
      <t>&gt; Tab. "Development of own Workforce"</t>
    </r>
  </si>
  <si>
    <r>
      <rPr>
        <sz val="10"/>
        <color theme="1"/>
        <rFont val="Delivery"/>
        <family val="2"/>
      </rPr>
      <t>Wir berichten über die absoluten Veränderungen in unserer Belegschaft und geben einen transparenten Überblick, aufgeschlüsselt nach Divisionen und Regionen.</t>
    </r>
  </si>
  <si>
    <r>
      <rPr>
        <sz val="10"/>
        <color theme="1"/>
        <rFont val="Delivery"/>
        <family val="2"/>
      </rPr>
      <t>Wirtschaftlicher Beitrag</t>
    </r>
  </si>
  <si>
    <r>
      <rPr>
        <b/>
        <sz val="11"/>
        <rFont val="Calibri"/>
        <family val="2"/>
        <scheme val="minor"/>
      </rPr>
      <t>Geschäftsbericht 2022</t>
    </r>
    <r>
      <rPr>
        <sz val="11"/>
        <rFont val="Calibri"/>
        <family val="2"/>
        <scheme val="minor"/>
      </rPr>
      <t xml:space="preserve"> &gt; Zusammengefasster Lagebericht &gt; Wirtschaftsbericht; </t>
    </r>
    <r>
      <rPr>
        <b/>
        <sz val="11"/>
        <rFont val="Calibri"/>
        <family val="2"/>
        <scheme val="minor"/>
      </rPr>
      <t xml:space="preserve">Geschäftsbericht 2022 </t>
    </r>
    <r>
      <rPr>
        <sz val="11"/>
        <rFont val="Calibri"/>
        <family val="2"/>
        <scheme val="minor"/>
      </rPr>
      <t>&gt; Zusammengefasster Lagebericht &gt; Deutsche Post AG (HGB)</t>
    </r>
  </si>
  <si>
    <r>
      <rPr>
        <sz val="10"/>
        <color theme="1"/>
        <rFont val="Delivery"/>
        <family val="2"/>
      </rPr>
      <t>Finanzieller Investitionsbeitrag</t>
    </r>
  </si>
  <si>
    <r>
      <rPr>
        <b/>
        <sz val="11"/>
        <rFont val="Calibri"/>
        <family val="2"/>
        <scheme val="minor"/>
      </rPr>
      <t xml:space="preserve">Geschäftsbericht 2022 </t>
    </r>
    <r>
      <rPr>
        <sz val="11"/>
        <rFont val="Calibri"/>
        <family val="2"/>
        <scheme val="minor"/>
      </rPr>
      <t xml:space="preserve">&gt; Zusammengefasster Lagebericht &gt; Wirtschaftsbericht &gt; Finanzlage sowie &gt; Vermögenslage; </t>
    </r>
    <r>
      <rPr>
        <b/>
        <sz val="11"/>
        <rFont val="Calibri"/>
        <family val="2"/>
        <scheme val="minor"/>
      </rPr>
      <t>Geschäftsbericht 2022</t>
    </r>
    <r>
      <rPr>
        <sz val="11"/>
        <rFont val="Calibri"/>
        <family val="2"/>
        <scheme val="minor"/>
      </rPr>
      <t xml:space="preserve"> &gt; Zusammengefasster Lagebericht  &gt; Deutsche Post AG (HGB)</t>
    </r>
  </si>
  <si>
    <r>
      <rPr>
        <sz val="10"/>
        <color theme="1"/>
        <rFont val="Delivery"/>
        <family val="2"/>
      </rPr>
      <t>Gesamtausgaben für F&amp;E</t>
    </r>
  </si>
  <si>
    <r>
      <rPr>
        <b/>
        <sz val="11"/>
        <rFont val="Calibri"/>
        <family val="2"/>
        <scheme val="minor"/>
      </rPr>
      <t>Geschäftsbericht 2022</t>
    </r>
    <r>
      <rPr>
        <sz val="11"/>
        <rFont val="Calibri"/>
        <family val="2"/>
        <scheme val="minor"/>
      </rPr>
      <t xml:space="preserve"> &gt; Zusammengefasster Lagebericht &gt; Grundlagen &gt; Forschung und Entwicklung</t>
    </r>
  </si>
  <si>
    <r>
      <rPr>
        <sz val="10"/>
        <color theme="1"/>
        <rFont val="Delivery"/>
        <family val="2"/>
      </rPr>
      <t>Da wir als Dienstleistungsunternehmen keine Forschung und Entwicklung im engeren Sinne betreiben, ist über nennenswerte Aufwendungen nicht zu berichten.</t>
    </r>
  </si>
  <si>
    <r>
      <rPr>
        <sz val="10"/>
        <color theme="1"/>
        <rFont val="Delivery"/>
        <family val="2"/>
      </rPr>
      <t>Gesamte gezahlte Steuern</t>
    </r>
  </si>
  <si>
    <t>Deutsche Post DHL Group Flottendaten</t>
  </si>
  <si>
    <t>Deutsche Post DHL Group weitere Umweltdaten (Themen sind nicht als materiell eingestuft)</t>
  </si>
  <si>
    <t>Deutsche Post DHL Group Soziale Verantwortung: Belegschaft</t>
  </si>
  <si>
    <t>Deutsche Post DHL Group Soziale Verantwortung: Externe Belegschaft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</si>
</sst>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_);\(#,##0\);\-\-_)"/>
    <numFmt numFmtId="165" formatCode="0.0%"/>
    <numFmt numFmtId="166" formatCode="_-* #,##0_-;\-* #,##0_-;_-* &quot;-&quot;??_-;_-@_-"/>
    <numFmt numFmtId="167" formatCode="0.0"/>
    <numFmt numFmtId="168" formatCode="#,##0.0"/>
  </numFmts>
  <fonts count="73">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50"/>
      <color rgb="FF000000"/>
      <name val="Delivery"/>
      <family val="2"/>
    </font>
    <font>
      <sz val="8"/>
      <color theme="1"/>
      <name val="Frutiger"/>
      <family val="2"/>
    </font>
    <font>
      <sz val="8"/>
      <color theme="1"/>
      <name val="Delivery"/>
      <family val="2"/>
    </font>
    <font>
      <b/>
      <sz val="12"/>
      <color theme="1"/>
      <name val="Delivery"/>
      <family val="2"/>
    </font>
    <font>
      <b/>
      <sz val="12"/>
      <color theme="0"/>
      <name val="Delivery"/>
      <family val="2"/>
    </font>
    <font>
      <u/>
      <sz val="11"/>
      <color theme="10"/>
      <name val="Calibri"/>
      <family val="2"/>
      <scheme val="minor"/>
    </font>
    <font>
      <u/>
      <sz val="11"/>
      <color theme="10"/>
      <name val="Delivery"/>
      <family val="2"/>
    </font>
    <font>
      <b/>
      <sz val="14"/>
      <color theme="1"/>
      <name val="Delivery"/>
      <family val="2"/>
    </font>
    <font>
      <sz val="14"/>
      <color theme="1"/>
      <name val="Delivery"/>
      <family val="2"/>
    </font>
    <font>
      <b/>
      <sz val="14"/>
      <name val="Delivery"/>
      <family val="2"/>
    </font>
    <font>
      <sz val="10"/>
      <name val="Delivery"/>
      <family val="2"/>
    </font>
    <font>
      <sz val="11"/>
      <name val="Calibri"/>
      <family val="2"/>
      <scheme val="minor"/>
    </font>
    <font>
      <b/>
      <sz val="12"/>
      <name val="Delivery"/>
      <family val="2"/>
    </font>
    <font>
      <sz val="12"/>
      <name val="Delivery"/>
      <family val="2"/>
    </font>
    <font>
      <sz val="12"/>
      <color theme="1"/>
      <name val="Delivery"/>
      <family val="2"/>
    </font>
    <font>
      <sz val="12"/>
      <name val="Calibri"/>
      <family val="2"/>
      <scheme val="minor"/>
    </font>
    <font>
      <b/>
      <sz val="12"/>
      <name val="Calibri"/>
      <family val="2"/>
      <scheme val="minor"/>
    </font>
    <font>
      <b/>
      <sz val="10"/>
      <name val="Delivery"/>
      <family val="2"/>
    </font>
    <font>
      <b/>
      <vertAlign val="superscript"/>
      <sz val="10"/>
      <name val="Delivery"/>
      <family val="2"/>
    </font>
    <font>
      <b/>
      <vertAlign val="subscript"/>
      <sz val="10"/>
      <name val="Delivery"/>
      <family val="2"/>
    </font>
    <font>
      <vertAlign val="subscript"/>
      <sz val="10"/>
      <name val="Delivery"/>
      <family val="2"/>
    </font>
    <font>
      <sz val="10"/>
      <color theme="1"/>
      <name val="Delivery"/>
      <family val="2"/>
    </font>
    <font>
      <b/>
      <sz val="11"/>
      <name val="Calibri"/>
      <family val="2"/>
      <scheme val="minor"/>
    </font>
    <font>
      <b/>
      <sz val="9"/>
      <name val="Delivery"/>
      <family val="2"/>
    </font>
    <font>
      <sz val="9"/>
      <name val="Delivery"/>
      <family val="2"/>
    </font>
    <font>
      <vertAlign val="superscript"/>
      <sz val="9"/>
      <name val="Delivery"/>
      <family val="2"/>
    </font>
    <font>
      <sz val="10"/>
      <color rgb="FFFF0000"/>
      <name val="Delivery"/>
      <family val="2"/>
    </font>
    <font>
      <sz val="8"/>
      <name val="Delivery"/>
      <family val="2"/>
    </font>
    <font>
      <sz val="8"/>
      <color theme="0"/>
      <name val="Delivery"/>
      <family val="2"/>
    </font>
    <font>
      <sz val="11"/>
      <color theme="0"/>
      <name val="Delivery"/>
      <family val="2"/>
    </font>
    <font>
      <b/>
      <sz val="10"/>
      <color theme="1"/>
      <name val="Delivery"/>
      <family val="2"/>
    </font>
    <font>
      <sz val="11"/>
      <color theme="1"/>
      <name val="Delivery"/>
      <family val="2"/>
    </font>
    <font>
      <sz val="11"/>
      <name val="Delivery"/>
      <family val="2"/>
    </font>
    <font>
      <vertAlign val="superscript"/>
      <sz val="10"/>
      <color theme="1"/>
      <name val="Delivery"/>
      <family val="2"/>
    </font>
    <font>
      <b/>
      <sz val="11"/>
      <color theme="1"/>
      <name val="Delivery"/>
      <family val="2"/>
    </font>
    <font>
      <b/>
      <sz val="8"/>
      <color theme="1"/>
      <name val="Delivery"/>
      <family val="2"/>
    </font>
    <font>
      <vertAlign val="superscript"/>
      <sz val="10"/>
      <name val="Delivery"/>
      <family val="2"/>
    </font>
    <font>
      <sz val="10"/>
      <color rgb="FF333333"/>
      <name val="Delivery"/>
      <family val="2"/>
    </font>
    <font>
      <b/>
      <vertAlign val="superscript"/>
      <sz val="12"/>
      <color theme="0"/>
      <name val="Delivery"/>
      <family val="2"/>
    </font>
    <font>
      <b/>
      <vertAlign val="superscript"/>
      <sz val="12"/>
      <name val="Delivery"/>
      <family val="2"/>
    </font>
    <font>
      <b/>
      <vertAlign val="subscript"/>
      <sz val="10"/>
      <color theme="1"/>
      <name val="Delivery"/>
      <family val="2"/>
    </font>
    <font>
      <b/>
      <vertAlign val="superscript"/>
      <sz val="10"/>
      <color theme="1"/>
      <name val="Delivery"/>
      <family val="2"/>
    </font>
    <font>
      <vertAlign val="superscript"/>
      <sz val="10"/>
      <color rgb="FF333333"/>
      <name val="Delivery"/>
      <family val="2"/>
    </font>
    <font>
      <sz val="9"/>
      <color theme="1"/>
      <name val="Delivery"/>
      <family val="2"/>
    </font>
    <font>
      <vertAlign val="superscript"/>
      <sz val="9"/>
      <color theme="1"/>
      <name val="Delivery"/>
      <family val="2"/>
    </font>
    <font>
      <vertAlign val="superscript"/>
      <sz val="11"/>
      <color theme="1"/>
      <name val="Delivery"/>
      <family val="2"/>
    </font>
    <font>
      <b/>
      <sz val="10"/>
      <color rgb="FF333333"/>
      <name val="Delivery"/>
      <family val="2"/>
    </font>
    <font>
      <sz val="8"/>
      <color rgb="FFFF0000"/>
      <name val="Delivery"/>
      <family val="2"/>
    </font>
    <font>
      <sz val="9"/>
      <color theme="1"/>
      <name val="Calibri"/>
      <family val="2"/>
      <scheme val="minor"/>
    </font>
    <font>
      <b/>
      <vertAlign val="superscript"/>
      <sz val="9"/>
      <name val="Delivery"/>
      <family val="2"/>
    </font>
    <font>
      <vertAlign val="subscript"/>
      <sz val="9"/>
      <name val="Delivery"/>
      <family val="2"/>
    </font>
    <font>
      <sz val="9"/>
      <name val="Calibri"/>
      <family val="2"/>
      <scheme val="minor"/>
    </font>
    <font>
      <vertAlign val="superscript"/>
      <sz val="8"/>
      <name val="Delivery"/>
      <family val="2"/>
    </font>
    <font>
      <b/>
      <sz val="8"/>
      <color rgb="FFC00000"/>
      <name val="Delivery"/>
      <family val="2"/>
    </font>
    <font>
      <b/>
      <sz val="8"/>
      <name val="Delivery"/>
      <family val="2"/>
    </font>
    <font>
      <strike/>
      <vertAlign val="superscript"/>
      <sz val="9"/>
      <name val="Delivery"/>
      <family val="2"/>
    </font>
    <font>
      <sz val="8"/>
      <color rgb="FFC00000"/>
      <name val="Delivery"/>
      <family val="2"/>
    </font>
    <font>
      <u/>
      <sz val="11"/>
      <name val="Delivery"/>
      <family val="2"/>
    </font>
    <font>
      <b/>
      <sz val="11"/>
      <name val="Delivery"/>
      <family val="2"/>
    </font>
    <font>
      <sz val="11"/>
      <color rgb="FFFF0000"/>
      <name val="Delivery"/>
      <family val="2"/>
    </font>
    <font>
      <b/>
      <u/>
      <sz val="10"/>
      <name val="Delivery"/>
      <family val="2"/>
    </font>
    <font>
      <sz val="7.5"/>
      <name val="Delivery"/>
      <family val="2"/>
    </font>
    <font>
      <b/>
      <sz val="14"/>
      <color theme="0"/>
      <name val="Delivery"/>
      <family val="2"/>
    </font>
    <font>
      <sz val="11"/>
      <color theme="0" tint="-0.499984740745262"/>
      <name val="Calibri"/>
      <family val="2"/>
      <scheme val="minor"/>
    </font>
    <font>
      <sz val="10"/>
      <color theme="0" tint="-0.499984740745262"/>
      <name val="Delivery"/>
      <family val="2"/>
    </font>
    <font>
      <i/>
      <sz val="11"/>
      <name val="Calibri"/>
      <family val="2"/>
      <scheme val="minor"/>
    </font>
    <font>
      <b/>
      <sz val="10"/>
      <color theme="0"/>
      <name val="Delivery"/>
      <family val="2"/>
    </font>
    <font>
      <vertAlign val="subscript"/>
      <sz val="10"/>
      <color theme="1"/>
      <name val="Delivery"/>
      <family val="2"/>
    </font>
  </fonts>
  <fills count="15">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1"/>
        <bgColor indexed="64"/>
      </patternFill>
    </fill>
    <fill>
      <patternFill patternType="solid">
        <fgColor theme="2"/>
        <bgColor indexed="64"/>
      </patternFill>
    </fill>
    <fill>
      <patternFill patternType="solid">
        <fgColor rgb="FFFFDB4C"/>
        <bgColor indexed="64"/>
      </patternFill>
    </fill>
    <fill>
      <patternFill patternType="solid">
        <fgColor theme="6" tint="0.79998168889431442"/>
        <bgColor indexed="64"/>
      </patternFill>
    </fill>
    <fill>
      <patternFill patternType="solid">
        <fgColor rgb="FFFFCC00"/>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00B050"/>
        <bgColor indexed="64"/>
      </patternFill>
    </fill>
    <fill>
      <patternFill patternType="solid">
        <fgColor rgb="FFFF0000"/>
        <bgColor indexed="64"/>
      </patternFill>
    </fill>
  </fills>
  <borders count="111">
    <border>
      <left/>
      <right/>
      <top/>
      <bottom/>
      <diagonal/>
    </border>
    <border>
      <left style="thick">
        <color theme="7"/>
      </left>
      <right style="thick">
        <color theme="7"/>
      </right>
      <top style="medium">
        <color theme="7"/>
      </top>
      <bottom/>
      <diagonal/>
    </border>
    <border>
      <left/>
      <right/>
      <top style="double">
        <color auto="1"/>
      </top>
      <bottom/>
      <diagonal/>
    </border>
    <border>
      <left style="thick">
        <color theme="7"/>
      </left>
      <right style="thick">
        <color theme="7"/>
      </right>
      <top style="double">
        <color auto="1"/>
      </top>
      <bottom/>
      <diagonal/>
    </border>
    <border>
      <left style="thick">
        <color theme="7"/>
      </left>
      <right/>
      <top style="double">
        <color theme="1"/>
      </top>
      <bottom/>
      <diagonal/>
    </border>
    <border>
      <left style="thick">
        <color theme="7"/>
      </left>
      <right style="thick">
        <color theme="7"/>
      </right>
      <top/>
      <bottom/>
      <diagonal/>
    </border>
    <border>
      <left style="thin">
        <color indexed="64"/>
      </left>
      <right/>
      <top/>
      <bottom/>
      <diagonal/>
    </border>
    <border>
      <left/>
      <right/>
      <top/>
      <bottom style="double">
        <color auto="1"/>
      </bottom>
      <diagonal/>
    </border>
    <border>
      <left style="thick">
        <color theme="7"/>
      </left>
      <right style="thick">
        <color theme="7"/>
      </right>
      <top/>
      <bottom style="double">
        <color auto="1"/>
      </bottom>
      <diagonal/>
    </border>
    <border>
      <left style="thick">
        <color theme="7"/>
      </left>
      <right/>
      <top/>
      <bottom style="double">
        <color auto="1"/>
      </bottom>
      <diagonal/>
    </border>
    <border>
      <left style="thick">
        <color theme="7"/>
      </left>
      <right style="thick">
        <color theme="7"/>
      </right>
      <top/>
      <bottom style="thick">
        <color theme="7"/>
      </bottom>
      <diagonal/>
    </border>
    <border>
      <left style="thick">
        <color rgb="FFFFC000"/>
      </left>
      <right style="thick">
        <color rgb="FFFFC000"/>
      </right>
      <top style="thick">
        <color rgb="FFFFC000"/>
      </top>
      <bottom/>
      <diagonal/>
    </border>
    <border>
      <left style="thin">
        <color indexed="64"/>
      </left>
      <right/>
      <top style="thin">
        <color indexed="64"/>
      </top>
      <bottom/>
      <diagonal/>
    </border>
    <border>
      <left/>
      <right/>
      <top style="thin">
        <color indexed="64"/>
      </top>
      <bottom/>
      <diagonal/>
    </border>
    <border>
      <left style="thick">
        <color rgb="FFFFC000"/>
      </left>
      <right style="thick">
        <color rgb="FFFFC000"/>
      </right>
      <top style="thin">
        <color indexed="64"/>
      </top>
      <bottom/>
      <diagonal/>
    </border>
    <border>
      <left style="thick">
        <color rgb="FFFFC000"/>
      </left>
      <right style="thin">
        <color indexed="64"/>
      </right>
      <top style="thin">
        <color indexed="64"/>
      </top>
      <bottom/>
      <diagonal/>
    </border>
    <border>
      <left style="thick">
        <color rgb="FFFFC000"/>
      </left>
      <right style="thick">
        <color rgb="FFFFC000"/>
      </right>
      <top/>
      <bottom/>
      <diagonal/>
    </border>
    <border>
      <left/>
      <right style="thin">
        <color indexed="64"/>
      </right>
      <top/>
      <bottom/>
      <diagonal/>
    </border>
    <border>
      <left style="thin">
        <color indexed="64"/>
      </left>
      <right/>
      <top style="double">
        <color auto="1"/>
      </top>
      <bottom/>
      <diagonal/>
    </border>
    <border>
      <left/>
      <right style="thin">
        <color indexed="64"/>
      </right>
      <top style="double">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7"/>
      </left>
      <right/>
      <top style="thick">
        <color theme="7"/>
      </top>
      <bottom/>
      <diagonal/>
    </border>
    <border>
      <left/>
      <right style="thick">
        <color theme="7"/>
      </right>
      <top style="thick">
        <color theme="7"/>
      </top>
      <bottom/>
      <diagonal/>
    </border>
    <border>
      <left/>
      <right/>
      <top style="thin">
        <color indexed="64"/>
      </top>
      <bottom style="thin">
        <color indexed="64"/>
      </bottom>
      <diagonal/>
    </border>
    <border>
      <left style="thick">
        <color theme="7"/>
      </left>
      <right/>
      <top style="thin">
        <color indexed="64"/>
      </top>
      <bottom style="thin">
        <color indexed="64"/>
      </bottom>
      <diagonal/>
    </border>
    <border>
      <left/>
      <right style="thick">
        <color theme="7"/>
      </right>
      <top style="thin">
        <color indexed="64"/>
      </top>
      <bottom style="thin">
        <color indexed="64"/>
      </bottom>
      <diagonal/>
    </border>
    <border>
      <left style="thick">
        <color theme="7"/>
      </left>
      <right/>
      <top/>
      <bottom/>
      <diagonal/>
    </border>
    <border>
      <left/>
      <right style="thick">
        <color theme="7"/>
      </right>
      <top/>
      <bottom/>
      <diagonal/>
    </border>
    <border>
      <left style="thick">
        <color theme="7"/>
      </left>
      <right/>
      <top style="double">
        <color auto="1"/>
      </top>
      <bottom/>
      <diagonal/>
    </border>
    <border>
      <left/>
      <right style="thick">
        <color theme="7"/>
      </right>
      <top style="double">
        <color auto="1"/>
      </top>
      <bottom/>
      <diagonal/>
    </border>
    <border>
      <left style="thick">
        <color theme="7"/>
      </left>
      <right/>
      <top/>
      <bottom style="thick">
        <color theme="7"/>
      </bottom>
      <diagonal/>
    </border>
    <border>
      <left/>
      <right style="thick">
        <color theme="7"/>
      </right>
      <top/>
      <bottom style="thick">
        <color theme="7"/>
      </bottom>
      <diagonal/>
    </border>
    <border>
      <left style="thick">
        <color theme="7"/>
      </left>
      <right style="thick">
        <color theme="7"/>
      </right>
      <top style="thick">
        <color theme="7"/>
      </top>
      <bottom/>
      <diagonal/>
    </border>
    <border>
      <left/>
      <right/>
      <top style="thin">
        <color indexed="64"/>
      </top>
      <bottom style="thick">
        <color indexed="64"/>
      </bottom>
      <diagonal/>
    </border>
    <border>
      <left/>
      <right style="thick">
        <color theme="0"/>
      </right>
      <top style="thin">
        <color indexed="64"/>
      </top>
      <bottom style="thick">
        <color indexed="64"/>
      </bottom>
      <diagonal/>
    </border>
    <border>
      <left/>
      <right/>
      <top style="thick">
        <color indexed="64"/>
      </top>
      <bottom style="medium">
        <color rgb="FFFFC000"/>
      </bottom>
      <diagonal/>
    </border>
    <border>
      <left style="medium">
        <color auto="1"/>
      </left>
      <right style="thin">
        <color auto="1"/>
      </right>
      <top/>
      <bottom/>
      <diagonal/>
    </border>
    <border>
      <left/>
      <right/>
      <top/>
      <bottom style="medium">
        <color indexed="64"/>
      </bottom>
      <diagonal/>
    </border>
    <border>
      <left/>
      <right style="thick">
        <color theme="0"/>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theme="7"/>
      </left>
      <right style="medium">
        <color theme="7"/>
      </right>
      <top style="medium">
        <color rgb="FFFFC000"/>
      </top>
      <bottom style="medium">
        <color indexed="64"/>
      </bottom>
      <diagonal/>
    </border>
    <border>
      <left style="medium">
        <color theme="7"/>
      </left>
      <right style="thick">
        <color theme="0"/>
      </right>
      <top/>
      <bottom/>
      <diagonal/>
    </border>
    <border>
      <left style="medium">
        <color indexed="64"/>
      </left>
      <right/>
      <top/>
      <bottom/>
      <diagonal/>
    </border>
    <border>
      <left style="medium">
        <color rgb="FFFFC000"/>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thick">
        <color theme="0"/>
      </right>
      <top/>
      <bottom/>
      <diagonal/>
    </border>
    <border>
      <left style="thick">
        <color theme="0"/>
      </left>
      <right/>
      <top/>
      <bottom/>
      <diagonal/>
    </border>
    <border>
      <left/>
      <right style="medium">
        <color theme="7"/>
      </right>
      <top/>
      <bottom/>
      <diagonal/>
    </border>
    <border>
      <left style="medium">
        <color theme="7"/>
      </left>
      <right style="medium">
        <color theme="7"/>
      </right>
      <top/>
      <bottom/>
      <diagonal/>
    </border>
    <border>
      <left style="medium">
        <color rgb="FFFFC000"/>
      </left>
      <right style="thick">
        <color theme="0"/>
      </right>
      <top/>
      <bottom/>
      <diagonal/>
    </border>
    <border>
      <left/>
      <right style="medium">
        <color rgb="FFFFC000"/>
      </right>
      <top/>
      <bottom/>
      <diagonal/>
    </border>
    <border>
      <left style="thick">
        <color theme="0"/>
      </left>
      <right style="thick">
        <color theme="0"/>
      </right>
      <top/>
      <bottom/>
      <diagonal/>
    </border>
    <border>
      <left style="medium">
        <color indexed="64"/>
      </left>
      <right/>
      <top/>
      <bottom style="thin">
        <color auto="1"/>
      </bottom>
      <diagonal/>
    </border>
    <border>
      <left style="medium">
        <color rgb="FFFFC000"/>
      </left>
      <right style="thick">
        <color theme="0"/>
      </right>
      <top/>
      <bottom style="thin">
        <color indexed="64"/>
      </bottom>
      <diagonal/>
    </border>
    <border>
      <left/>
      <right style="medium">
        <color rgb="FFFFC000"/>
      </right>
      <top/>
      <bottom style="thin">
        <color indexed="64"/>
      </bottom>
      <diagonal/>
    </border>
    <border>
      <left/>
      <right style="thick">
        <color theme="0"/>
      </right>
      <top/>
      <bottom style="thin">
        <color indexed="64"/>
      </bottom>
      <diagonal/>
    </border>
    <border>
      <left style="thick">
        <color theme="0"/>
      </left>
      <right style="thick">
        <color theme="0"/>
      </right>
      <top/>
      <bottom style="thin">
        <color indexed="64"/>
      </bottom>
      <diagonal/>
    </border>
    <border>
      <left style="medium">
        <color theme="7"/>
      </left>
      <right style="medium">
        <color theme="7"/>
      </right>
      <top/>
      <bottom style="thin">
        <color indexed="64"/>
      </bottom>
      <diagonal/>
    </border>
    <border>
      <left style="medium">
        <color theme="7"/>
      </left>
      <right style="thick">
        <color theme="0"/>
      </right>
      <top/>
      <bottom style="thin">
        <color indexed="64"/>
      </bottom>
      <diagonal/>
    </border>
    <border>
      <left style="medium">
        <color auto="1"/>
      </left>
      <right style="thick">
        <color theme="0"/>
      </right>
      <top style="thin">
        <color auto="1"/>
      </top>
      <bottom/>
      <diagonal/>
    </border>
    <border>
      <left/>
      <right style="medium">
        <color rgb="FFFFC000"/>
      </right>
      <top style="thin">
        <color auto="1"/>
      </top>
      <bottom/>
      <diagonal/>
    </border>
    <border>
      <left style="medium">
        <color rgb="FFFFC000"/>
      </left>
      <right style="thick">
        <color theme="0"/>
      </right>
      <top style="thin">
        <color indexed="64"/>
      </top>
      <bottom/>
      <diagonal/>
    </border>
    <border>
      <left style="thick">
        <color theme="0"/>
      </left>
      <right style="thick">
        <color theme="0"/>
      </right>
      <top style="thin">
        <color indexed="64"/>
      </top>
      <bottom/>
      <diagonal/>
    </border>
    <border>
      <left/>
      <right style="thick">
        <color theme="0"/>
      </right>
      <top style="thin">
        <color indexed="64"/>
      </top>
      <bottom/>
      <diagonal/>
    </border>
    <border>
      <left style="medium">
        <color theme="7"/>
      </left>
      <right style="medium">
        <color theme="7"/>
      </right>
      <top style="thin">
        <color indexed="64"/>
      </top>
      <bottom/>
      <diagonal/>
    </border>
    <border>
      <left style="medium">
        <color theme="7"/>
      </left>
      <right style="thick">
        <color theme="0"/>
      </right>
      <top style="thin">
        <color indexed="64"/>
      </top>
      <bottom/>
      <diagonal/>
    </border>
    <border>
      <left style="medium">
        <color indexed="64"/>
      </left>
      <right style="thick">
        <color theme="0"/>
      </right>
      <top/>
      <bottom style="thin">
        <color auto="1"/>
      </bottom>
      <diagonal/>
    </border>
    <border>
      <left style="medium">
        <color auto="1"/>
      </left>
      <right style="thick">
        <color theme="0"/>
      </right>
      <top style="thin">
        <color auto="1"/>
      </top>
      <bottom style="thin">
        <color auto="1"/>
      </bottom>
      <diagonal/>
    </border>
    <border>
      <left style="medium">
        <color rgb="FFFFC000"/>
      </left>
      <right style="thick">
        <color theme="0"/>
      </right>
      <top style="thin">
        <color indexed="64"/>
      </top>
      <bottom style="thin">
        <color indexed="64"/>
      </bottom>
      <diagonal/>
    </border>
    <border>
      <left/>
      <right style="medium">
        <color rgb="FFFFC000"/>
      </right>
      <top style="thin">
        <color indexed="64"/>
      </top>
      <bottom style="thin">
        <color indexed="64"/>
      </bottom>
      <diagonal/>
    </border>
    <border>
      <left style="thick">
        <color theme="0"/>
      </left>
      <right style="thick">
        <color theme="0"/>
      </right>
      <top style="thin">
        <color indexed="64"/>
      </top>
      <bottom style="thin">
        <color indexed="64"/>
      </bottom>
      <diagonal/>
    </border>
    <border>
      <left/>
      <right style="thick">
        <color theme="0"/>
      </right>
      <top style="thin">
        <color indexed="64"/>
      </top>
      <bottom style="thin">
        <color indexed="64"/>
      </bottom>
      <diagonal/>
    </border>
    <border>
      <left style="medium">
        <color theme="7"/>
      </left>
      <right style="medium">
        <color theme="7"/>
      </right>
      <top style="thin">
        <color indexed="64"/>
      </top>
      <bottom style="thin">
        <color indexed="64"/>
      </bottom>
      <diagonal/>
    </border>
    <border>
      <left style="medium">
        <color theme="7"/>
      </left>
      <right style="thick">
        <color theme="0"/>
      </right>
      <top style="thin">
        <color indexed="64"/>
      </top>
      <bottom style="thin">
        <color indexed="64"/>
      </bottom>
      <diagonal/>
    </border>
    <border>
      <left style="medium">
        <color indexed="64"/>
      </left>
      <right style="thick">
        <color theme="0"/>
      </right>
      <top/>
      <bottom/>
      <diagonal/>
    </border>
    <border>
      <left/>
      <right style="medium">
        <color theme="7"/>
      </right>
      <top style="thin">
        <color indexed="64"/>
      </top>
      <bottom/>
      <diagonal/>
    </border>
    <border>
      <left style="medium">
        <color auto="1"/>
      </left>
      <right style="thick">
        <color theme="0"/>
      </right>
      <top style="thin">
        <color auto="1"/>
      </top>
      <bottom style="medium">
        <color indexed="64"/>
      </bottom>
      <diagonal/>
    </border>
    <border>
      <left/>
      <right style="medium">
        <color rgb="FFFFC000"/>
      </right>
      <top style="thin">
        <color auto="1"/>
      </top>
      <bottom style="medium">
        <color indexed="64"/>
      </bottom>
      <diagonal/>
    </border>
    <border>
      <left style="medium">
        <color rgb="FFFFC000"/>
      </left>
      <right/>
      <top style="thin">
        <color indexed="64"/>
      </top>
      <bottom style="medium">
        <color theme="7"/>
      </bottom>
      <diagonal/>
    </border>
    <border>
      <left/>
      <right style="medium">
        <color rgb="FFFFC000"/>
      </right>
      <top style="thin">
        <color indexed="64"/>
      </top>
      <bottom style="medium">
        <color theme="7"/>
      </bottom>
      <diagonal/>
    </border>
    <border>
      <left style="medium">
        <color theme="7"/>
      </left>
      <right style="medium">
        <color theme="7"/>
      </right>
      <top/>
      <bottom style="medium">
        <color rgb="FFFFC000"/>
      </bottom>
      <diagonal/>
    </border>
    <border>
      <left/>
      <right/>
      <top/>
      <bottom style="thick">
        <color indexed="64"/>
      </bottom>
      <diagonal/>
    </border>
    <border>
      <left/>
      <right style="thick">
        <color theme="0"/>
      </right>
      <top/>
      <bottom style="thick">
        <color indexed="64"/>
      </bottom>
      <diagonal/>
    </border>
    <border>
      <left/>
      <right/>
      <top/>
      <bottom style="medium">
        <color rgb="FFFFC000"/>
      </bottom>
      <diagonal/>
    </border>
    <border>
      <left style="thick">
        <color theme="0"/>
      </left>
      <right/>
      <top/>
      <bottom style="thin">
        <color indexed="64"/>
      </bottom>
      <diagonal/>
    </border>
    <border>
      <left style="thick">
        <color theme="0"/>
      </left>
      <right/>
      <top style="thin">
        <color indexed="64"/>
      </top>
      <bottom style="thin">
        <color indexed="64"/>
      </bottom>
      <diagonal/>
    </border>
    <border>
      <left/>
      <right style="thin">
        <color indexed="64"/>
      </right>
      <top style="thin">
        <color indexed="64"/>
      </top>
      <bottom/>
      <diagonal/>
    </border>
    <border>
      <left style="thick">
        <color rgb="FFFFC000"/>
      </left>
      <right style="thick">
        <color rgb="FFFFC000"/>
      </right>
      <top style="double">
        <color auto="1"/>
      </top>
      <bottom/>
      <diagonal/>
    </border>
    <border>
      <left style="thick">
        <color rgb="FFFFC000"/>
      </left>
      <right style="thick">
        <color rgb="FFFFC000"/>
      </right>
      <top/>
      <bottom style="thick">
        <color rgb="FFFFC000"/>
      </bottom>
      <diagonal/>
    </border>
    <border>
      <left/>
      <right style="thick">
        <color rgb="FFFFC000"/>
      </right>
      <top/>
      <bottom/>
      <diagonal/>
    </border>
    <border>
      <left/>
      <right/>
      <top style="thick">
        <color theme="7"/>
      </top>
      <bottom/>
      <diagonal/>
    </border>
    <border>
      <left/>
      <right/>
      <top style="thick">
        <color rgb="FFFFC000"/>
      </top>
      <bottom/>
      <diagonal/>
    </border>
    <border>
      <left/>
      <right/>
      <top/>
      <bottom style="thick">
        <color theme="7"/>
      </bottom>
      <diagonal/>
    </border>
    <border>
      <left/>
      <right style="thick">
        <color theme="7"/>
      </right>
      <top style="thin">
        <color auto="1"/>
      </top>
      <bottom/>
      <diagonal/>
    </border>
    <border>
      <left style="thick">
        <color theme="7"/>
      </left>
      <right style="thick">
        <color theme="7"/>
      </right>
      <top style="thin">
        <color auto="1"/>
      </top>
      <bottom/>
      <diagonal/>
    </border>
    <border>
      <left style="thin">
        <color indexed="64"/>
      </left>
      <right/>
      <top style="double">
        <color indexed="64"/>
      </top>
      <bottom style="double">
        <color auto="1"/>
      </bottom>
      <diagonal/>
    </border>
    <border>
      <left/>
      <right/>
      <top style="double">
        <color indexed="64"/>
      </top>
      <bottom style="double">
        <color auto="1"/>
      </bottom>
      <diagonal/>
    </border>
    <border>
      <left/>
      <right style="thick">
        <color theme="7"/>
      </right>
      <top style="double">
        <color indexed="64"/>
      </top>
      <bottom style="double">
        <color auto="1"/>
      </bottom>
      <diagonal/>
    </border>
    <border>
      <left style="thick">
        <color theme="7"/>
      </left>
      <right style="thick">
        <color theme="7"/>
      </right>
      <top style="double">
        <color indexed="64"/>
      </top>
      <bottom style="double">
        <color auto="1"/>
      </bottom>
      <diagonal/>
    </border>
    <border>
      <left/>
      <right style="thin">
        <color indexed="64"/>
      </right>
      <top style="double">
        <color indexed="64"/>
      </top>
      <bottom style="double">
        <color auto="1"/>
      </bottom>
      <diagonal/>
    </border>
    <border>
      <left/>
      <right/>
      <top style="double">
        <color auto="1"/>
      </top>
      <bottom style="medium">
        <color auto="1"/>
      </bottom>
      <diagonal/>
    </border>
    <border>
      <left style="thick">
        <color rgb="FFFFC000"/>
      </left>
      <right style="thick">
        <color rgb="FFFFC000"/>
      </right>
      <top style="double">
        <color auto="1"/>
      </top>
      <bottom style="thick">
        <color rgb="FFFFC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4" fontId="6" fillId="0" borderId="0" applyBorder="0"/>
    <xf numFmtId="0" fontId="10" fillId="0" borderId="0" applyNumberFormat="0" applyFill="0" applyBorder="0" applyAlignment="0" applyProtection="0"/>
  </cellStyleXfs>
  <cellXfs count="763">
    <xf numFmtId="0" fontId="0" fillId="0" borderId="0" xfId="0"/>
    <xf numFmtId="0" fontId="5" fillId="0" borderId="0" xfId="0" applyFont="1" applyAlignment="1">
      <alignment horizontal="left" vertical="center" readingOrder="1"/>
    </xf>
    <xf numFmtId="164" fontId="7" fillId="0" borderId="0" xfId="3" applyFont="1"/>
    <xf numFmtId="0" fontId="8" fillId="0" borderId="0" xfId="0" applyFont="1"/>
    <xf numFmtId="0" fontId="9" fillId="0" borderId="0" xfId="0" applyFont="1"/>
    <xf numFmtId="0" fontId="11" fillId="0" borderId="0" xfId="4" applyFont="1" applyFill="1"/>
    <xf numFmtId="0" fontId="11" fillId="0" borderId="0" xfId="4" applyFont="1"/>
    <xf numFmtId="0" fontId="11" fillId="2" borderId="0" xfId="4" applyFont="1" applyFill="1"/>
    <xf numFmtId="164" fontId="12" fillId="0" borderId="0" xfId="3" applyFont="1"/>
    <xf numFmtId="164" fontId="13" fillId="0" borderId="0" xfId="3" applyFont="1"/>
    <xf numFmtId="164" fontId="7" fillId="0" borderId="0" xfId="3" applyFont="1" applyAlignment="1">
      <alignment vertical="center"/>
    </xf>
    <xf numFmtId="164" fontId="13" fillId="0" borderId="0" xfId="3" applyFont="1" applyAlignment="1">
      <alignment vertical="center"/>
    </xf>
    <xf numFmtId="49" fontId="13" fillId="0" borderId="0" xfId="3" applyNumberFormat="1" applyFont="1" applyAlignment="1">
      <alignment vertical="center"/>
    </xf>
    <xf numFmtId="164" fontId="13" fillId="0" borderId="0" xfId="3" quotePrefix="1" applyFont="1" applyAlignment="1">
      <alignment vertical="center"/>
    </xf>
    <xf numFmtId="0" fontId="14" fillId="3" borderId="0" xfId="0" applyFont="1" applyFill="1" applyAlignment="1">
      <alignment horizontal="left" vertical="center"/>
    </xf>
    <xf numFmtId="0" fontId="15" fillId="0" borderId="0" xfId="0" applyFont="1"/>
    <xf numFmtId="0" fontId="16" fillId="0" borderId="0" xfId="0" applyFont="1"/>
    <xf numFmtId="0" fontId="17" fillId="0" borderId="0" xfId="0" applyFont="1" applyAlignment="1">
      <alignment horizontal="left" vertical="center" wrapText="1"/>
    </xf>
    <xf numFmtId="0" fontId="19" fillId="0" borderId="0" xfId="0" applyFont="1"/>
    <xf numFmtId="0" fontId="20" fillId="0" borderId="0" xfId="0" applyFont="1" applyAlignment="1">
      <alignment horizontal="right"/>
    </xf>
    <xf numFmtId="165" fontId="20" fillId="0" borderId="0" xfId="0" applyNumberFormat="1" applyFont="1" applyAlignment="1">
      <alignment horizontal="right"/>
    </xf>
    <xf numFmtId="0" fontId="18" fillId="0" borderId="0" xfId="4" applyFont="1" applyFill="1"/>
    <xf numFmtId="0" fontId="21" fillId="0" borderId="0" xfId="0" applyFont="1" applyAlignment="1">
      <alignment horizontal="right"/>
    </xf>
    <xf numFmtId="0" fontId="17" fillId="0" borderId="0" xfId="0" applyFont="1" applyAlignment="1">
      <alignment vertical="center"/>
    </xf>
    <xf numFmtId="0" fontId="17" fillId="0" borderId="0" xfId="0" applyFont="1" applyAlignment="1">
      <alignment horizontal="right" vertical="center"/>
    </xf>
    <xf numFmtId="0" fontId="17" fillId="0" borderId="1" xfId="0" applyFont="1" applyBorder="1" applyAlignment="1">
      <alignment horizontal="right" vertical="center"/>
    </xf>
    <xf numFmtId="165" fontId="17" fillId="0" borderId="0" xfId="0" applyNumberFormat="1" applyFont="1" applyAlignment="1">
      <alignment horizontal="right" vertical="center"/>
    </xf>
    <xf numFmtId="0" fontId="22" fillId="0" borderId="0" xfId="0" applyFont="1" applyAlignment="1">
      <alignment horizontal="left" vertical="center"/>
    </xf>
    <xf numFmtId="0" fontId="16" fillId="0" borderId="0" xfId="0" applyFont="1" applyAlignment="1">
      <alignment vertical="center"/>
    </xf>
    <xf numFmtId="0" fontId="22" fillId="0" borderId="2" xfId="0" applyFont="1" applyBorder="1" applyAlignment="1">
      <alignment vertical="center"/>
    </xf>
    <xf numFmtId="0" fontId="22" fillId="0" borderId="2" xfId="0" applyFont="1" applyBorder="1" applyAlignment="1">
      <alignment horizontal="right" vertical="center"/>
    </xf>
    <xf numFmtId="166" fontId="22" fillId="0" borderId="3" xfId="1" applyNumberFormat="1" applyFont="1" applyFill="1" applyBorder="1" applyAlignment="1">
      <alignment horizontal="right" vertical="center"/>
    </xf>
    <xf numFmtId="165" fontId="15" fillId="0" borderId="4" xfId="0" applyNumberFormat="1" applyFont="1" applyBorder="1" applyAlignment="1">
      <alignment horizontal="right" vertical="center"/>
    </xf>
    <xf numFmtId="0" fontId="15" fillId="0" borderId="0" xfId="0" applyFont="1" applyAlignment="1">
      <alignment vertical="top" wrapText="1"/>
    </xf>
    <xf numFmtId="0" fontId="22" fillId="0" borderId="0" xfId="0" applyFont="1" applyAlignment="1">
      <alignment vertical="center"/>
    </xf>
    <xf numFmtId="0" fontId="22" fillId="0" borderId="0" xfId="0" applyFont="1" applyAlignment="1">
      <alignment horizontal="right" vertical="center"/>
    </xf>
    <xf numFmtId="0" fontId="22" fillId="0" borderId="5" xfId="0" applyFont="1" applyBorder="1" applyAlignment="1">
      <alignment horizontal="right" vertical="center"/>
    </xf>
    <xf numFmtId="165" fontId="15" fillId="0" borderId="0" xfId="0" applyNumberFormat="1" applyFont="1" applyAlignment="1">
      <alignment horizontal="right" vertical="center"/>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right" vertical="center"/>
    </xf>
    <xf numFmtId="0" fontId="15" fillId="0" borderId="5" xfId="0" applyFont="1" applyBorder="1" applyAlignment="1">
      <alignment horizontal="right" vertical="center"/>
    </xf>
    <xf numFmtId="0" fontId="26" fillId="0" borderId="0" xfId="0" applyFont="1" applyAlignment="1">
      <alignment horizontal="left" vertical="center" indent="5"/>
    </xf>
    <xf numFmtId="0" fontId="15" fillId="0" borderId="6" xfId="0" applyFont="1" applyBorder="1" applyAlignment="1">
      <alignment horizontal="left" vertical="center" indent="5"/>
    </xf>
    <xf numFmtId="0" fontId="15" fillId="0" borderId="0" xfId="0" applyFont="1" applyAlignment="1">
      <alignment horizontal="left" vertical="center" indent="5"/>
    </xf>
    <xf numFmtId="2" fontId="22" fillId="0" borderId="2" xfId="0" applyNumberFormat="1" applyFont="1" applyBorder="1" applyAlignment="1">
      <alignment horizontal="right" vertical="center"/>
    </xf>
    <xf numFmtId="2" fontId="22" fillId="0" borderId="2" xfId="0" applyNumberFormat="1" applyFont="1" applyBorder="1" applyAlignment="1">
      <alignment vertical="center"/>
    </xf>
    <xf numFmtId="2" fontId="22" fillId="0" borderId="3" xfId="0" applyNumberFormat="1" applyFont="1" applyBorder="1" applyAlignment="1">
      <alignment vertical="center"/>
    </xf>
    <xf numFmtId="165" fontId="15" fillId="0" borderId="2" xfId="0" applyNumberFormat="1" applyFont="1" applyBorder="1" applyAlignment="1">
      <alignment horizontal="right" vertical="center"/>
    </xf>
    <xf numFmtId="0" fontId="22" fillId="0" borderId="0" xfId="0" applyFont="1" applyAlignment="1">
      <alignment horizontal="left"/>
    </xf>
    <xf numFmtId="0" fontId="22" fillId="0" borderId="0" xfId="0" applyFont="1" applyAlignment="1">
      <alignment horizontal="right" indent="1"/>
    </xf>
    <xf numFmtId="2" fontId="22" fillId="0" borderId="0" xfId="0" applyNumberFormat="1" applyFont="1" applyAlignment="1">
      <alignment horizontal="right"/>
    </xf>
    <xf numFmtId="2" fontId="22" fillId="0" borderId="0" xfId="0" applyNumberFormat="1" applyFont="1"/>
    <xf numFmtId="2" fontId="22" fillId="0" borderId="5" xfId="0" applyNumberFormat="1" applyFont="1" applyBorder="1"/>
    <xf numFmtId="0" fontId="15" fillId="0" borderId="0" xfId="0" applyFont="1" applyAlignment="1">
      <alignment horizontal="left"/>
    </xf>
    <xf numFmtId="0" fontId="15" fillId="0" borderId="0" xfId="0" applyFont="1" applyAlignment="1">
      <alignment horizontal="right"/>
    </xf>
    <xf numFmtId="2" fontId="15" fillId="0" borderId="5" xfId="0" applyNumberFormat="1" applyFont="1" applyBorder="1"/>
    <xf numFmtId="0" fontId="15" fillId="0" borderId="0" xfId="0" applyFont="1" applyAlignment="1">
      <alignment horizontal="left" indent="5"/>
    </xf>
    <xf numFmtId="2" fontId="15" fillId="0" borderId="0" xfId="0" applyNumberFormat="1" applyFont="1" applyAlignment="1">
      <alignment horizontal="right"/>
    </xf>
    <xf numFmtId="0" fontId="16" fillId="0" borderId="0" xfId="0" applyFont="1" applyAlignment="1">
      <alignment horizontal="left" indent="5"/>
    </xf>
    <xf numFmtId="3" fontId="15" fillId="0" borderId="0" xfId="0" applyNumberFormat="1" applyFont="1" applyAlignment="1">
      <alignment horizontal="right"/>
    </xf>
    <xf numFmtId="2" fontId="15" fillId="0" borderId="0" xfId="0" applyNumberFormat="1" applyFont="1"/>
    <xf numFmtId="0" fontId="15" fillId="0" borderId="0" xfId="0" applyFont="1" applyAlignment="1">
      <alignment horizontal="right" indent="1"/>
    </xf>
    <xf numFmtId="0" fontId="16" fillId="0" borderId="0" xfId="0" applyFont="1" applyAlignment="1">
      <alignment horizontal="right"/>
    </xf>
    <xf numFmtId="2" fontId="16" fillId="0" borderId="0" xfId="0" applyNumberFormat="1" applyFont="1" applyAlignment="1">
      <alignment horizontal="right"/>
    </xf>
    <xf numFmtId="4" fontId="22" fillId="0" borderId="0" xfId="0" applyNumberFormat="1" applyFont="1" applyAlignment="1">
      <alignment horizontal="right"/>
    </xf>
    <xf numFmtId="165" fontId="22" fillId="0" borderId="0" xfId="0" applyNumberFormat="1" applyFont="1" applyAlignment="1">
      <alignment horizontal="right" vertical="center"/>
    </xf>
    <xf numFmtId="0" fontId="22" fillId="0" borderId="0" xfId="0" applyFont="1"/>
    <xf numFmtId="0" fontId="27" fillId="0" borderId="0" xfId="0" applyFont="1"/>
    <xf numFmtId="0" fontId="15" fillId="0" borderId="7" xfId="0" applyFont="1" applyBorder="1" applyAlignment="1">
      <alignment horizontal="right" indent="1"/>
    </xf>
    <xf numFmtId="4" fontId="15" fillId="0" borderId="7" xfId="0" applyNumberFormat="1" applyFont="1" applyBorder="1" applyAlignment="1">
      <alignment horizontal="right"/>
    </xf>
    <xf numFmtId="2" fontId="15" fillId="0" borderId="7" xfId="0" applyNumberFormat="1" applyFont="1" applyBorder="1"/>
    <xf numFmtId="2" fontId="15" fillId="0" borderId="8" xfId="0" applyNumberFormat="1" applyFont="1" applyBorder="1"/>
    <xf numFmtId="165" fontId="15" fillId="0" borderId="7" xfId="0" applyNumberFormat="1" applyFont="1" applyBorder="1" applyAlignment="1">
      <alignment horizontal="right" vertical="center"/>
    </xf>
    <xf numFmtId="0" fontId="15" fillId="0" borderId="0" xfId="0" applyFont="1" applyAlignment="1">
      <alignment horizontal="left" vertical="top" indent="4"/>
    </xf>
    <xf numFmtId="0" fontId="15" fillId="0" borderId="0" xfId="0" applyFont="1" applyAlignment="1">
      <alignment horizontal="right" vertical="top"/>
    </xf>
    <xf numFmtId="43" fontId="15" fillId="0" borderId="0" xfId="1" applyFont="1" applyFill="1" applyBorder="1" applyAlignment="1">
      <alignment horizontal="right" vertical="top"/>
    </xf>
    <xf numFmtId="2" fontId="15" fillId="0" borderId="5" xfId="0" applyNumberFormat="1" applyFont="1" applyBorder="1" applyAlignment="1">
      <alignment vertical="top"/>
    </xf>
    <xf numFmtId="165" fontId="15" fillId="0" borderId="0" xfId="0" applyNumberFormat="1" applyFont="1" applyAlignment="1">
      <alignment horizontal="right" vertical="top"/>
    </xf>
    <xf numFmtId="0" fontId="15" fillId="0" borderId="0" xfId="0" applyFont="1" applyAlignment="1">
      <alignment vertical="top"/>
    </xf>
    <xf numFmtId="0" fontId="16" fillId="0" borderId="0" xfId="0" applyFont="1" applyAlignment="1">
      <alignment vertical="top"/>
    </xf>
    <xf numFmtId="0" fontId="22" fillId="0" borderId="0" xfId="0" applyFont="1" applyAlignment="1">
      <alignment horizontal="left" vertical="top"/>
    </xf>
    <xf numFmtId="0" fontId="15" fillId="0" borderId="0" xfId="0" applyFont="1" applyAlignment="1">
      <alignment horizontal="left" vertical="top"/>
    </xf>
    <xf numFmtId="165" fontId="15" fillId="0" borderId="0" xfId="0" applyNumberFormat="1" applyFont="1" applyAlignment="1">
      <alignment horizontal="right"/>
    </xf>
    <xf numFmtId="0" fontId="15" fillId="0" borderId="0" xfId="0" applyFont="1" applyAlignment="1">
      <alignment wrapText="1"/>
    </xf>
    <xf numFmtId="0" fontId="15" fillId="0" borderId="0" xfId="0" applyFont="1" applyAlignment="1">
      <alignment horizontal="left" vertical="top" indent="10"/>
    </xf>
    <xf numFmtId="0" fontId="22" fillId="0" borderId="2" xfId="0" applyFont="1" applyBorder="1" applyAlignment="1">
      <alignment horizontal="left"/>
    </xf>
    <xf numFmtId="0" fontId="22" fillId="0" borderId="2" xfId="0" applyFont="1" applyBorder="1" applyAlignment="1">
      <alignment horizontal="right"/>
    </xf>
    <xf numFmtId="2" fontId="22" fillId="0" borderId="0" xfId="0" applyNumberFormat="1" applyFont="1" applyAlignment="1">
      <alignment horizontal="left"/>
    </xf>
    <xf numFmtId="0" fontId="15" fillId="0" borderId="0" xfId="0" applyFont="1" applyAlignment="1">
      <alignment horizontal="left" vertical="top"/>
    </xf>
    <xf numFmtId="0" fontId="0" fillId="0" borderId="0" xfId="0" applyAlignment="1">
      <alignment vertical="center"/>
    </xf>
    <xf numFmtId="0" fontId="15" fillId="0" borderId="0" xfId="0" applyFont="1" applyAlignment="1">
      <alignment horizontal="left" vertical="center" wrapText="1" indent="2"/>
    </xf>
    <xf numFmtId="2" fontId="22" fillId="0" borderId="3" xfId="0" applyNumberFormat="1" applyFont="1" applyBorder="1" applyAlignment="1">
      <alignment horizontal="right" vertical="center"/>
    </xf>
    <xf numFmtId="165" fontId="22" fillId="0" borderId="2" xfId="0" applyNumberFormat="1" applyFont="1" applyBorder="1" applyAlignment="1">
      <alignment horizontal="right"/>
    </xf>
    <xf numFmtId="0" fontId="22" fillId="0" borderId="0" xfId="0" applyFont="1" applyAlignment="1">
      <alignment horizontal="right"/>
    </xf>
    <xf numFmtId="9" fontId="15" fillId="0" borderId="0" xfId="0" applyNumberFormat="1" applyFont="1" applyAlignment="1">
      <alignment horizontal="right"/>
    </xf>
    <xf numFmtId="9" fontId="15" fillId="0" borderId="5" xfId="0" applyNumberFormat="1" applyFont="1" applyBorder="1" applyAlignment="1">
      <alignment horizontal="right"/>
    </xf>
    <xf numFmtId="0" fontId="15" fillId="0" borderId="7" xfId="0" applyFont="1" applyBorder="1" applyAlignment="1">
      <alignment horizontal="left"/>
    </xf>
    <xf numFmtId="0" fontId="15" fillId="0" borderId="7" xfId="0" applyFont="1" applyBorder="1" applyAlignment="1">
      <alignment horizontal="right"/>
    </xf>
    <xf numFmtId="9" fontId="15" fillId="0" borderId="7" xfId="0" applyNumberFormat="1" applyFont="1" applyBorder="1" applyAlignment="1">
      <alignment horizontal="right"/>
    </xf>
    <xf numFmtId="9" fontId="15" fillId="0" borderId="8" xfId="0" applyNumberFormat="1" applyFont="1" applyBorder="1" applyAlignment="1">
      <alignment horizontal="right"/>
    </xf>
    <xf numFmtId="0" fontId="15" fillId="0" borderId="7" xfId="0" applyFont="1" applyBorder="1" applyAlignment="1">
      <alignment horizontal="right" vertical="top"/>
    </xf>
    <xf numFmtId="0" fontId="15" fillId="0" borderId="5" xfId="0" applyFont="1" applyBorder="1" applyAlignment="1">
      <alignment horizontal="right"/>
    </xf>
    <xf numFmtId="165" fontId="15" fillId="0" borderId="9" xfId="0" applyNumberFormat="1" applyFont="1" applyBorder="1" applyAlignment="1">
      <alignment horizontal="right"/>
    </xf>
    <xf numFmtId="0" fontId="22" fillId="0" borderId="2" xfId="0" applyFont="1" applyBorder="1"/>
    <xf numFmtId="2" fontId="22" fillId="0" borderId="2" xfId="0" applyNumberFormat="1" applyFont="1" applyBorder="1" applyAlignment="1">
      <alignment horizontal="right"/>
    </xf>
    <xf numFmtId="2" fontId="22" fillId="0" borderId="2" xfId="0" applyNumberFormat="1" applyFont="1" applyBorder="1"/>
    <xf numFmtId="2" fontId="22" fillId="0" borderId="3" xfId="0" applyNumberFormat="1" applyFont="1" applyBorder="1"/>
    <xf numFmtId="4" fontId="15" fillId="0" borderId="0" xfId="0" applyNumberFormat="1" applyFont="1" applyAlignment="1">
      <alignment horizontal="right"/>
    </xf>
    <xf numFmtId="2" fontId="15" fillId="0" borderId="7" xfId="0" applyNumberFormat="1" applyFont="1" applyBorder="1" applyAlignment="1">
      <alignment horizontal="right"/>
    </xf>
    <xf numFmtId="2" fontId="15" fillId="0" borderId="10" xfId="0" applyNumberFormat="1" applyFont="1" applyBorder="1"/>
    <xf numFmtId="0" fontId="22" fillId="0" borderId="0" xfId="0" applyFont="1" applyAlignment="1">
      <alignment vertical="center" wrapText="1"/>
    </xf>
    <xf numFmtId="0" fontId="28" fillId="0" borderId="0" xfId="0" applyFont="1" applyAlignment="1">
      <alignment vertical="center" wrapText="1"/>
    </xf>
    <xf numFmtId="0" fontId="22" fillId="0" borderId="0" xfId="0" applyFont="1" applyAlignment="1">
      <alignment horizontal="left"/>
    </xf>
    <xf numFmtId="0" fontId="26" fillId="0" borderId="0" xfId="0" applyFont="1" applyAlignment="1">
      <alignment horizontal="left" vertical="top"/>
    </xf>
    <xf numFmtId="0" fontId="29" fillId="0" borderId="0" xfId="0" applyFont="1" applyAlignment="1">
      <alignment horizontal="left" vertical="top" wrapText="1"/>
    </xf>
    <xf numFmtId="0" fontId="26" fillId="0" borderId="0" xfId="0" applyFont="1" applyAlignment="1">
      <alignment horizontal="left" vertical="top" indent="8"/>
    </xf>
    <xf numFmtId="0" fontId="22" fillId="0" borderId="0" xfId="0" applyFont="1" applyAlignment="1">
      <alignment horizontal="left" vertical="top"/>
    </xf>
    <xf numFmtId="0" fontId="31" fillId="0" borderId="0" xfId="0" applyFont="1"/>
    <xf numFmtId="0" fontId="32" fillId="0" borderId="2" xfId="0" applyFont="1" applyBorder="1" applyAlignment="1">
      <alignment horizontal="left"/>
    </xf>
    <xf numFmtId="0" fontId="32" fillId="0" borderId="0" xfId="0" applyFont="1" applyAlignment="1">
      <alignment horizontal="left" wrapText="1"/>
    </xf>
    <xf numFmtId="0" fontId="32" fillId="0" borderId="0" xfId="0" applyFont="1" applyAlignment="1">
      <alignment vertical="center"/>
    </xf>
    <xf numFmtId="0" fontId="32" fillId="0" borderId="0" xfId="0" applyFont="1" applyAlignment="1">
      <alignment horizontal="right" vertical="center"/>
    </xf>
    <xf numFmtId="165" fontId="32" fillId="0" borderId="0" xfId="0" applyNumberFormat="1" applyFont="1" applyAlignment="1">
      <alignment horizontal="right" vertical="center"/>
    </xf>
    <xf numFmtId="165" fontId="16" fillId="0" borderId="0" xfId="0" applyNumberFormat="1" applyFont="1" applyAlignment="1">
      <alignment horizontal="right"/>
    </xf>
    <xf numFmtId="0" fontId="33" fillId="0" borderId="0" xfId="0" applyFont="1"/>
    <xf numFmtId="0" fontId="34" fillId="0" borderId="0" xfId="0" applyFont="1"/>
    <xf numFmtId="0" fontId="8" fillId="0" borderId="0" xfId="0" applyFont="1" applyAlignment="1">
      <alignment vertical="center"/>
    </xf>
    <xf numFmtId="0" fontId="8" fillId="0" borderId="0" xfId="0" applyFont="1" applyAlignment="1">
      <alignment horizontal="right" vertical="center"/>
    </xf>
    <xf numFmtId="0" fontId="8" fillId="0" borderId="11" xfId="0" applyFont="1" applyBorder="1" applyAlignment="1">
      <alignment horizontal="right" vertical="center"/>
    </xf>
    <xf numFmtId="165" fontId="19" fillId="0" borderId="0" xfId="0" applyNumberFormat="1" applyFont="1" applyAlignment="1">
      <alignment horizontal="right" vertical="center"/>
    </xf>
    <xf numFmtId="0" fontId="35" fillId="0" borderId="0" xfId="0" applyFont="1" applyAlignment="1">
      <alignment horizontal="left" vertical="center"/>
    </xf>
    <xf numFmtId="0" fontId="36" fillId="0" borderId="0" xfId="0" applyFont="1" applyAlignment="1">
      <alignment vertical="center"/>
    </xf>
    <xf numFmtId="0" fontId="22" fillId="0" borderId="12" xfId="0" applyFont="1" applyBorder="1" applyAlignment="1">
      <alignment horizontal="left" vertical="top"/>
    </xf>
    <xf numFmtId="3" fontId="22" fillId="0" borderId="13" xfId="0" applyNumberFormat="1" applyFont="1" applyBorder="1" applyAlignment="1">
      <alignment horizontal="right" vertical="top"/>
    </xf>
    <xf numFmtId="3" fontId="22" fillId="0" borderId="14" xfId="0" applyNumberFormat="1" applyFont="1" applyBorder="1" applyAlignment="1">
      <alignment horizontal="right" vertical="top"/>
    </xf>
    <xf numFmtId="165" fontId="15" fillId="0" borderId="15" xfId="0" applyNumberFormat="1" applyFont="1" applyBorder="1" applyAlignment="1">
      <alignment horizontal="right" vertical="top"/>
    </xf>
    <xf numFmtId="0" fontId="32" fillId="0" borderId="0" xfId="0" applyFont="1" applyAlignment="1">
      <alignment vertical="top"/>
    </xf>
    <xf numFmtId="0" fontId="34" fillId="0" borderId="0" xfId="0" applyFont="1" applyAlignment="1">
      <alignment vertical="top"/>
    </xf>
    <xf numFmtId="0" fontId="15" fillId="0" borderId="6" xfId="0" applyFont="1" applyBorder="1" applyAlignment="1">
      <alignment horizontal="left" vertical="top"/>
    </xf>
    <xf numFmtId="0" fontId="22" fillId="0" borderId="0" xfId="0" applyFont="1" applyAlignment="1">
      <alignment horizontal="right" vertical="top"/>
    </xf>
    <xf numFmtId="164" fontId="26" fillId="0" borderId="0" xfId="3" applyFont="1" applyBorder="1" applyAlignment="1">
      <alignment vertical="top"/>
    </xf>
    <xf numFmtId="3" fontId="15" fillId="0" borderId="16" xfId="0" applyNumberFormat="1" applyFont="1" applyBorder="1" applyAlignment="1">
      <alignment horizontal="right" vertical="top"/>
    </xf>
    <xf numFmtId="165" fontId="15" fillId="0" borderId="17" xfId="0" applyNumberFormat="1" applyFont="1" applyBorder="1" applyAlignment="1">
      <alignment horizontal="right" vertical="top"/>
    </xf>
    <xf numFmtId="0" fontId="32" fillId="0" borderId="0" xfId="0" quotePrefix="1" applyFont="1" applyAlignment="1">
      <alignment vertical="top"/>
    </xf>
    <xf numFmtId="0" fontId="15" fillId="0" borderId="6" xfId="0" applyFont="1" applyBorder="1" applyAlignment="1">
      <alignment horizontal="left" vertical="top" indent="5"/>
    </xf>
    <xf numFmtId="0" fontId="26" fillId="0" borderId="0" xfId="0" applyFont="1" applyAlignment="1">
      <alignment horizontal="right" vertical="top"/>
    </xf>
    <xf numFmtId="0" fontId="37" fillId="0" borderId="6" xfId="0" applyFont="1" applyBorder="1" applyAlignment="1">
      <alignment horizontal="left" vertical="top" indent="5"/>
    </xf>
    <xf numFmtId="166" fontId="26" fillId="0" borderId="0" xfId="1" applyNumberFormat="1" applyFont="1" applyFill="1" applyBorder="1" applyAlignment="1">
      <alignment horizontal="right" vertical="top"/>
    </xf>
    <xf numFmtId="166" fontId="15" fillId="0" borderId="0" xfId="1" applyNumberFormat="1" applyFont="1" applyFill="1" applyBorder="1" applyAlignment="1">
      <alignment horizontal="right" vertical="top"/>
    </xf>
    <xf numFmtId="164" fontId="15" fillId="0" borderId="0" xfId="3" applyFont="1" applyBorder="1" applyAlignment="1">
      <alignment vertical="top"/>
    </xf>
    <xf numFmtId="3" fontId="15" fillId="0" borderId="0" xfId="0" applyNumberFormat="1" applyFont="1" applyAlignment="1">
      <alignment horizontal="right" vertical="top"/>
    </xf>
    <xf numFmtId="0" fontId="37" fillId="0" borderId="0" xfId="0" applyFont="1" applyAlignment="1">
      <alignment vertical="top"/>
    </xf>
    <xf numFmtId="0" fontId="35" fillId="0" borderId="6" xfId="0" applyFont="1" applyBorder="1" applyAlignment="1">
      <alignment horizontal="left" vertical="top"/>
    </xf>
    <xf numFmtId="3" fontId="35" fillId="0" borderId="0" xfId="0" applyNumberFormat="1" applyFont="1" applyAlignment="1">
      <alignment horizontal="right" vertical="top"/>
    </xf>
    <xf numFmtId="3" fontId="22" fillId="0" borderId="0" xfId="0" applyNumberFormat="1" applyFont="1" applyAlignment="1">
      <alignment horizontal="right" vertical="top"/>
    </xf>
    <xf numFmtId="3" fontId="35" fillId="0" borderId="16" xfId="0" applyNumberFormat="1" applyFont="1" applyBorder="1" applyAlignment="1">
      <alignment horizontal="right" vertical="top"/>
    </xf>
    <xf numFmtId="0" fontId="7" fillId="0" borderId="0" xfId="0" applyFont="1" applyAlignment="1">
      <alignment vertical="top"/>
    </xf>
    <xf numFmtId="0" fontId="36" fillId="0" borderId="0" xfId="0" applyFont="1" applyAlignment="1">
      <alignment vertical="top"/>
    </xf>
    <xf numFmtId="0" fontId="26" fillId="0" borderId="6" xfId="0" applyFont="1" applyBorder="1" applyAlignment="1">
      <alignment horizontal="left" vertical="top"/>
    </xf>
    <xf numFmtId="3" fontId="26" fillId="0" borderId="0" xfId="0" applyNumberFormat="1" applyFont="1" applyAlignment="1">
      <alignment horizontal="right" vertical="top"/>
    </xf>
    <xf numFmtId="3" fontId="26" fillId="0" borderId="16" xfId="0" applyNumberFormat="1" applyFont="1" applyBorder="1" applyAlignment="1">
      <alignment horizontal="right" vertical="top"/>
    </xf>
    <xf numFmtId="0" fontId="26" fillId="0" borderId="6" xfId="0" applyFont="1" applyBorder="1" applyAlignment="1">
      <alignment horizontal="left" vertical="top" indent="4"/>
    </xf>
    <xf numFmtId="0" fontId="26" fillId="0" borderId="0" xfId="0" applyFont="1" applyAlignment="1">
      <alignment horizontal="right" vertical="top" wrapText="1"/>
    </xf>
    <xf numFmtId="0" fontId="35" fillId="0" borderId="0" xfId="0" applyFont="1" applyAlignment="1">
      <alignment horizontal="right" vertical="top"/>
    </xf>
    <xf numFmtId="0" fontId="26" fillId="0" borderId="0" xfId="0" applyFont="1" applyAlignment="1">
      <alignment vertical="top"/>
    </xf>
    <xf numFmtId="165" fontId="22" fillId="0" borderId="17" xfId="0" applyNumberFormat="1" applyFont="1" applyBorder="1" applyAlignment="1">
      <alignment horizontal="right" vertical="top"/>
    </xf>
    <xf numFmtId="0" fontId="39" fillId="0" borderId="0" xfId="0" applyFont="1" applyAlignment="1">
      <alignment vertical="top"/>
    </xf>
    <xf numFmtId="0" fontId="26" fillId="0" borderId="6" xfId="0" applyFont="1" applyBorder="1" applyAlignment="1">
      <alignment horizontal="left"/>
    </xf>
    <xf numFmtId="0" fontId="35" fillId="0" borderId="0" xfId="0" applyFont="1" applyAlignment="1">
      <alignment horizontal="right" vertical="top" wrapText="1"/>
    </xf>
    <xf numFmtId="3" fontId="26" fillId="0" borderId="0" xfId="0" applyNumberFormat="1" applyFont="1" applyAlignment="1">
      <alignment horizontal="right"/>
    </xf>
    <xf numFmtId="0" fontId="26" fillId="0" borderId="16" xfId="0" applyFont="1" applyBorder="1"/>
    <xf numFmtId="165" fontId="15" fillId="0" borderId="17" xfId="0" applyNumberFormat="1" applyFont="1" applyBorder="1" applyAlignment="1">
      <alignment horizontal="right" vertical="center"/>
    </xf>
    <xf numFmtId="0" fontId="7" fillId="0" borderId="0" xfId="0" applyFont="1"/>
    <xf numFmtId="0" fontId="39" fillId="0" borderId="0" xfId="0" applyFont="1"/>
    <xf numFmtId="3" fontId="26" fillId="0" borderId="16" xfId="0" applyNumberFormat="1" applyFont="1" applyBorder="1" applyAlignment="1">
      <alignment horizontal="right"/>
    </xf>
    <xf numFmtId="0" fontId="40" fillId="0" borderId="0" xfId="0" applyFont="1"/>
    <xf numFmtId="0" fontId="26" fillId="0" borderId="6" xfId="0" applyFont="1" applyBorder="1" applyAlignment="1">
      <alignment horizontal="left" indent="5"/>
    </xf>
    <xf numFmtId="0" fontId="26" fillId="0" borderId="0" xfId="0" applyFont="1" applyAlignment="1">
      <alignment horizontal="right"/>
    </xf>
    <xf numFmtId="0" fontId="40" fillId="0" borderId="0" xfId="0" quotePrefix="1" applyFont="1"/>
    <xf numFmtId="0" fontId="36" fillId="0" borderId="0" xfId="0" applyFont="1"/>
    <xf numFmtId="0" fontId="15" fillId="0" borderId="6" xfId="0" applyFont="1" applyBorder="1" applyAlignment="1">
      <alignment horizontal="left"/>
    </xf>
    <xf numFmtId="0" fontId="42" fillId="0" borderId="6" xfId="0" applyFont="1" applyBorder="1" applyAlignment="1">
      <alignment horizontal="left" vertical="center" wrapText="1" indent="4"/>
    </xf>
    <xf numFmtId="0" fontId="26" fillId="0" borderId="6" xfId="0" applyFont="1" applyBorder="1" applyAlignment="1">
      <alignment horizontal="left" indent="4"/>
    </xf>
    <xf numFmtId="0" fontId="7" fillId="0" borderId="0" xfId="0" quotePrefix="1" applyFont="1"/>
    <xf numFmtId="0" fontId="26" fillId="0" borderId="18" xfId="0" applyFont="1" applyBorder="1" applyAlignment="1">
      <alignment horizontal="left"/>
    </xf>
    <xf numFmtId="0" fontId="26" fillId="0" borderId="2" xfId="0" applyFont="1" applyBorder="1" applyAlignment="1">
      <alignment horizontal="right"/>
    </xf>
    <xf numFmtId="9" fontId="15" fillId="0" borderId="2" xfId="2" applyFont="1" applyBorder="1" applyAlignment="1">
      <alignment horizontal="right"/>
    </xf>
    <xf numFmtId="9" fontId="15" fillId="0" borderId="3" xfId="2" applyFont="1" applyBorder="1" applyAlignment="1">
      <alignment horizontal="right"/>
    </xf>
    <xf numFmtId="165" fontId="15" fillId="0" borderId="19" xfId="0" applyNumberFormat="1" applyFont="1" applyBorder="1" applyAlignment="1">
      <alignment horizontal="right" vertical="center"/>
    </xf>
    <xf numFmtId="0" fontId="26" fillId="0" borderId="20" xfId="0" applyFont="1" applyBorder="1"/>
    <xf numFmtId="0" fontId="26" fillId="0" borderId="21" xfId="0" applyFont="1" applyBorder="1" applyAlignment="1">
      <alignment horizontal="right"/>
    </xf>
    <xf numFmtId="0" fontId="26" fillId="0" borderId="10" xfId="0" applyFont="1" applyBorder="1" applyAlignment="1">
      <alignment horizontal="right"/>
    </xf>
    <xf numFmtId="165" fontId="26" fillId="0" borderId="22" xfId="0" applyNumberFormat="1" applyFont="1" applyBorder="1" applyAlignment="1">
      <alignment horizontal="right"/>
    </xf>
    <xf numFmtId="0" fontId="26" fillId="0" borderId="0" xfId="0" applyFont="1"/>
    <xf numFmtId="0" fontId="7" fillId="0" borderId="0" xfId="0" applyFont="1" applyAlignment="1">
      <alignment horizontal="left" wrapText="1"/>
    </xf>
    <xf numFmtId="0" fontId="36" fillId="0" borderId="0" xfId="0" applyFont="1" applyAlignment="1">
      <alignment horizontal="right"/>
    </xf>
    <xf numFmtId="165" fontId="36" fillId="0" borderId="0" xfId="0" applyNumberFormat="1" applyFont="1" applyAlignment="1">
      <alignment horizontal="right"/>
    </xf>
    <xf numFmtId="0" fontId="14" fillId="3" borderId="0" xfId="0" applyFont="1" applyFill="1" applyAlignment="1">
      <alignment horizontal="left" vertical="center"/>
    </xf>
    <xf numFmtId="0" fontId="9" fillId="3" borderId="0" xfId="0" applyFont="1" applyFill="1" applyAlignment="1">
      <alignment horizontal="left" vertical="center"/>
    </xf>
    <xf numFmtId="0" fontId="43" fillId="3" borderId="0" xfId="0" applyFont="1" applyFill="1" applyAlignment="1">
      <alignment horizontal="left" vertical="center"/>
    </xf>
    <xf numFmtId="0" fontId="34" fillId="0" borderId="0" xfId="0" applyFont="1" applyAlignment="1">
      <alignment horizontal="left"/>
    </xf>
    <xf numFmtId="0" fontId="17" fillId="0" borderId="0" xfId="0" applyFont="1"/>
    <xf numFmtId="0" fontId="9" fillId="0" borderId="0" xfId="0" applyFont="1" applyAlignment="1">
      <alignment horizontal="right"/>
    </xf>
    <xf numFmtId="0" fontId="17" fillId="0" borderId="23" xfId="0" applyFont="1" applyBorder="1"/>
    <xf numFmtId="0" fontId="44" fillId="0" borderId="24" xfId="0" applyFont="1" applyBorder="1"/>
    <xf numFmtId="0" fontId="17" fillId="0" borderId="0" xfId="0" applyFont="1" applyAlignment="1">
      <alignment horizontal="right"/>
    </xf>
    <xf numFmtId="0" fontId="35" fillId="0" borderId="0" xfId="0" applyFont="1" applyAlignment="1">
      <alignment horizontal="left"/>
    </xf>
    <xf numFmtId="0" fontId="22" fillId="0" borderId="25" xfId="0" applyFont="1" applyBorder="1"/>
    <xf numFmtId="0" fontId="22" fillId="0" borderId="25" xfId="0" applyFont="1" applyBorder="1" applyAlignment="1">
      <alignment horizontal="right"/>
    </xf>
    <xf numFmtId="3" fontId="22" fillId="0" borderId="25" xfId="0" applyNumberFormat="1" applyFont="1" applyBorder="1" applyAlignment="1">
      <alignment horizontal="right"/>
    </xf>
    <xf numFmtId="3" fontId="22" fillId="0" borderId="26" xfId="0" applyNumberFormat="1" applyFont="1" applyBorder="1" applyAlignment="1">
      <alignment horizontal="right"/>
    </xf>
    <xf numFmtId="3" fontId="23" fillId="0" borderId="27" xfId="0" applyNumberFormat="1" applyFont="1" applyBorder="1" applyAlignment="1">
      <alignment horizontal="right"/>
    </xf>
    <xf numFmtId="0" fontId="15" fillId="0" borderId="0" xfId="4" applyFont="1" applyFill="1"/>
    <xf numFmtId="0" fontId="35" fillId="0" borderId="0" xfId="0" applyFont="1" applyAlignment="1">
      <alignment horizontal="right"/>
    </xf>
    <xf numFmtId="3" fontId="35" fillId="0" borderId="0" xfId="0" applyNumberFormat="1" applyFont="1" applyAlignment="1">
      <alignment horizontal="right"/>
    </xf>
    <xf numFmtId="3" fontId="35" fillId="0" borderId="0" xfId="0" applyNumberFormat="1" applyFont="1"/>
    <xf numFmtId="3" fontId="35" fillId="0" borderId="28" xfId="0" applyNumberFormat="1" applyFont="1" applyBorder="1"/>
    <xf numFmtId="3" fontId="46" fillId="0" borderId="29" xfId="0" applyNumberFormat="1" applyFont="1" applyBorder="1"/>
    <xf numFmtId="165" fontId="35" fillId="0" borderId="0" xfId="0" applyNumberFormat="1" applyFont="1"/>
    <xf numFmtId="0" fontId="26" fillId="0" borderId="0" xfId="0" applyFont="1" applyAlignment="1">
      <alignment horizontal="left"/>
    </xf>
    <xf numFmtId="0" fontId="26" fillId="0" borderId="0" xfId="0" applyFont="1" applyAlignment="1">
      <alignment horizontal="right" indent="1"/>
    </xf>
    <xf numFmtId="3" fontId="26" fillId="0" borderId="0" xfId="0" applyNumberFormat="1" applyFont="1"/>
    <xf numFmtId="0" fontId="26" fillId="0" borderId="28" xfId="0" applyFont="1" applyBorder="1"/>
    <xf numFmtId="0" fontId="38" fillId="0" borderId="29" xfId="0" applyFont="1" applyBorder="1"/>
    <xf numFmtId="165" fontId="26" fillId="0" borderId="0" xfId="0" applyNumberFormat="1" applyFont="1"/>
    <xf numFmtId="0" fontId="26" fillId="0" borderId="0" xfId="0" applyFont="1" applyAlignment="1">
      <alignment horizontal="left" indent="5"/>
    </xf>
    <xf numFmtId="3" fontId="26" fillId="0" borderId="28" xfId="0" applyNumberFormat="1" applyFont="1" applyBorder="1"/>
    <xf numFmtId="3" fontId="38" fillId="0" borderId="29" xfId="0" applyNumberFormat="1" applyFont="1" applyBorder="1"/>
    <xf numFmtId="3" fontId="22" fillId="0" borderId="2" xfId="0" applyNumberFormat="1" applyFont="1" applyBorder="1" applyAlignment="1">
      <alignment horizontal="right"/>
    </xf>
    <xf numFmtId="3" fontId="22" fillId="0" borderId="2" xfId="0" applyNumberFormat="1" applyFont="1" applyBorder="1"/>
    <xf numFmtId="3" fontId="22" fillId="0" borderId="30" xfId="0" applyNumberFormat="1" applyFont="1" applyBorder="1"/>
    <xf numFmtId="3" fontId="23" fillId="0" borderId="31" xfId="0" applyNumberFormat="1" applyFont="1" applyBorder="1"/>
    <xf numFmtId="165" fontId="26" fillId="0" borderId="2" xfId="0" applyNumberFormat="1" applyFont="1" applyBorder="1"/>
    <xf numFmtId="3" fontId="26" fillId="0" borderId="0" xfId="0" applyNumberFormat="1" applyFont="1" applyAlignment="1">
      <alignment horizontal="right" vertical="top" wrapText="1"/>
    </xf>
    <xf numFmtId="3" fontId="26" fillId="0" borderId="28" xfId="0" applyNumberFormat="1" applyFont="1" applyBorder="1" applyAlignment="1">
      <alignment horizontal="right" vertical="top" wrapText="1"/>
    </xf>
    <xf numFmtId="3" fontId="38" fillId="0" borderId="29" xfId="0" applyNumberFormat="1" applyFont="1" applyBorder="1" applyAlignment="1">
      <alignment horizontal="right" vertical="top" wrapText="1"/>
    </xf>
    <xf numFmtId="3" fontId="26" fillId="0" borderId="28" xfId="0" applyNumberFormat="1" applyFont="1" applyBorder="1" applyAlignment="1">
      <alignment horizontal="right"/>
    </xf>
    <xf numFmtId="3" fontId="38" fillId="0" borderId="29" xfId="0" applyNumberFormat="1" applyFont="1" applyBorder="1" applyAlignment="1">
      <alignment horizontal="right"/>
    </xf>
    <xf numFmtId="3" fontId="22" fillId="0" borderId="0" xfId="0" applyNumberFormat="1" applyFont="1"/>
    <xf numFmtId="3" fontId="22" fillId="0" borderId="28" xfId="0" applyNumberFormat="1" applyFont="1" applyBorder="1"/>
    <xf numFmtId="3" fontId="23" fillId="0" borderId="29" xfId="0" applyNumberFormat="1" applyFont="1" applyBorder="1"/>
    <xf numFmtId="0" fontId="26" fillId="0" borderId="0" xfId="0" applyFont="1" applyAlignment="1">
      <alignment horizontal="left" indent="4"/>
    </xf>
    <xf numFmtId="0" fontId="35" fillId="0" borderId="0" xfId="0" applyFont="1"/>
    <xf numFmtId="3" fontId="15" fillId="0" borderId="0" xfId="0" applyNumberFormat="1" applyFont="1"/>
    <xf numFmtId="3" fontId="15" fillId="0" borderId="28" xfId="0" applyNumberFormat="1" applyFont="1" applyBorder="1" applyAlignment="1">
      <alignment horizontal="right"/>
    </xf>
    <xf numFmtId="3" fontId="41" fillId="0" borderId="29" xfId="0" applyNumberFormat="1" applyFont="1" applyBorder="1" applyAlignment="1">
      <alignment horizontal="right"/>
    </xf>
    <xf numFmtId="0" fontId="22" fillId="0" borderId="0" xfId="0" applyFont="1" applyAlignment="1">
      <alignment horizontal="left" vertical="center" wrapText="1"/>
    </xf>
    <xf numFmtId="0" fontId="22" fillId="0" borderId="0" xfId="0" applyFont="1" applyAlignment="1">
      <alignment horizontal="right" vertical="center" wrapText="1"/>
    </xf>
    <xf numFmtId="0" fontId="42" fillId="0" borderId="0" xfId="0" applyFont="1" applyAlignment="1">
      <alignment horizontal="left" vertical="center" wrapText="1" indent="4"/>
    </xf>
    <xf numFmtId="0" fontId="42" fillId="0" borderId="0" xfId="0" applyFont="1" applyAlignment="1">
      <alignment horizontal="right" vertical="center" wrapText="1"/>
    </xf>
    <xf numFmtId="165" fontId="26" fillId="0" borderId="0" xfId="0" applyNumberFormat="1" applyFont="1" applyAlignment="1">
      <alignment horizontal="right"/>
    </xf>
    <xf numFmtId="0" fontId="35" fillId="0" borderId="0" xfId="0" applyFont="1" applyAlignment="1">
      <alignment horizontal="right" indent="1"/>
    </xf>
    <xf numFmtId="0" fontId="26" fillId="0" borderId="0" xfId="0" applyFont="1" applyAlignment="1">
      <alignment horizontal="left" indent="6"/>
    </xf>
    <xf numFmtId="0" fontId="26" fillId="0" borderId="7" xfId="0" applyFont="1" applyBorder="1" applyAlignment="1">
      <alignment horizontal="left" indent="6"/>
    </xf>
    <xf numFmtId="0" fontId="26" fillId="0" borderId="7" xfId="0" applyFont="1" applyBorder="1" applyAlignment="1">
      <alignment horizontal="right" indent="1"/>
    </xf>
    <xf numFmtId="3" fontId="26" fillId="0" borderId="7" xfId="0" applyNumberFormat="1" applyFont="1" applyBorder="1" applyAlignment="1">
      <alignment horizontal="right"/>
    </xf>
    <xf numFmtId="3" fontId="26" fillId="0" borderId="7" xfId="0" applyNumberFormat="1" applyFont="1" applyBorder="1"/>
    <xf numFmtId="3" fontId="15" fillId="0" borderId="7" xfId="0" applyNumberFormat="1" applyFont="1" applyBorder="1"/>
    <xf numFmtId="3" fontId="15" fillId="0" borderId="32" xfId="0" applyNumberFormat="1" applyFont="1" applyBorder="1"/>
    <xf numFmtId="3" fontId="41" fillId="0" borderId="33" xfId="0" applyNumberFormat="1" applyFont="1" applyBorder="1"/>
    <xf numFmtId="165" fontId="26" fillId="0" borderId="7" xfId="0" applyNumberFormat="1" applyFont="1" applyBorder="1"/>
    <xf numFmtId="0" fontId="48" fillId="0" borderId="0" xfId="0" applyFont="1"/>
    <xf numFmtId="0" fontId="48" fillId="0" borderId="0" xfId="0" applyFont="1" applyAlignment="1">
      <alignment horizontal="left" indent="1"/>
    </xf>
    <xf numFmtId="0" fontId="48" fillId="0" borderId="0" xfId="0" applyFont="1" applyAlignment="1">
      <alignment horizontal="right" indent="1"/>
    </xf>
    <xf numFmtId="3" fontId="48" fillId="0" borderId="0" xfId="0" applyNumberFormat="1" applyFont="1"/>
    <xf numFmtId="3" fontId="49" fillId="0" borderId="0" xfId="0" applyNumberFormat="1" applyFont="1"/>
    <xf numFmtId="0" fontId="48" fillId="0" borderId="0" xfId="0" applyFont="1" applyAlignment="1">
      <alignment horizontal="left" vertical="top" wrapText="1"/>
    </xf>
    <xf numFmtId="0" fontId="50" fillId="0" borderId="0" xfId="0" applyFont="1"/>
    <xf numFmtId="0" fontId="4" fillId="0" borderId="0" xfId="0" applyFont="1"/>
    <xf numFmtId="0" fontId="35" fillId="0" borderId="0" xfId="0" applyFont="1" applyAlignment="1">
      <alignment horizontal="right" vertical="center"/>
    </xf>
    <xf numFmtId="0" fontId="35" fillId="0" borderId="34" xfId="0" applyFont="1" applyBorder="1" applyAlignment="1">
      <alignment horizontal="right" vertical="center"/>
    </xf>
    <xf numFmtId="165" fontId="35" fillId="0" borderId="0" xfId="0" applyNumberFormat="1" applyFont="1" applyAlignment="1">
      <alignment horizontal="right" vertical="center"/>
    </xf>
    <xf numFmtId="0" fontId="22" fillId="0" borderId="2" xfId="0" applyFont="1" applyBorder="1" applyAlignment="1">
      <alignment horizontal="left" vertical="center" wrapText="1"/>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4" fillId="0" borderId="0" xfId="0" applyFont="1" applyAlignment="1">
      <alignment vertical="center"/>
    </xf>
    <xf numFmtId="0" fontId="51" fillId="0" borderId="0" xfId="0" applyFont="1" applyAlignment="1">
      <alignment horizontal="left" vertical="center" wrapText="1"/>
    </xf>
    <xf numFmtId="3" fontId="35" fillId="0" borderId="5" xfId="0" applyNumberFormat="1" applyFont="1" applyBorder="1" applyAlignment="1">
      <alignment horizontal="right"/>
    </xf>
    <xf numFmtId="0" fontId="3" fillId="0" borderId="0" xfId="0" applyFont="1"/>
    <xf numFmtId="3" fontId="26" fillId="0" borderId="5" xfId="0" applyNumberFormat="1" applyFont="1" applyBorder="1" applyAlignment="1">
      <alignment horizontal="right"/>
    </xf>
    <xf numFmtId="0" fontId="22" fillId="0" borderId="2" xfId="0" applyFont="1" applyBorder="1" applyAlignment="1">
      <alignment horizontal="right" vertical="center" wrapText="1"/>
    </xf>
    <xf numFmtId="9" fontId="22" fillId="0" borderId="2" xfId="2" applyFont="1" applyFill="1" applyBorder="1" applyAlignment="1">
      <alignment horizontal="right" vertical="center" wrapText="1"/>
    </xf>
    <xf numFmtId="9" fontId="22" fillId="0" borderId="3" xfId="2" applyFont="1" applyFill="1" applyBorder="1" applyAlignment="1">
      <alignment horizontal="right" vertical="center" wrapText="1"/>
    </xf>
    <xf numFmtId="0" fontId="52" fillId="0" borderId="0" xfId="0" applyFont="1" applyAlignment="1">
      <alignment vertical="center"/>
    </xf>
    <xf numFmtId="0" fontId="51" fillId="0" borderId="0" xfId="0" applyFont="1" applyAlignment="1">
      <alignment horizontal="right" vertical="center" wrapText="1"/>
    </xf>
    <xf numFmtId="0" fontId="42" fillId="0" borderId="0" xfId="0" applyFont="1" applyAlignment="1">
      <alignment horizontal="left" vertical="center" wrapText="1" indent="1"/>
    </xf>
    <xf numFmtId="3" fontId="42" fillId="0" borderId="0" xfId="0" applyNumberFormat="1" applyFont="1" applyAlignment="1">
      <alignment horizontal="right" vertical="center" wrapText="1"/>
    </xf>
    <xf numFmtId="3" fontId="42" fillId="0" borderId="5" xfId="0" applyNumberFormat="1" applyFont="1" applyBorder="1" applyAlignment="1">
      <alignment horizontal="right" vertical="center" wrapText="1"/>
    </xf>
    <xf numFmtId="0" fontId="42" fillId="0" borderId="0" xfId="0" applyFont="1" applyAlignment="1">
      <alignment horizontal="left" vertical="center" wrapText="1" indent="6"/>
    </xf>
    <xf numFmtId="0" fontId="22" fillId="0" borderId="3" xfId="0" applyFont="1" applyBorder="1" applyAlignment="1">
      <alignment horizontal="left" vertical="center" wrapText="1"/>
    </xf>
    <xf numFmtId="0" fontId="7" fillId="0" borderId="0" xfId="0" applyFont="1" applyAlignment="1">
      <alignment vertical="center"/>
    </xf>
    <xf numFmtId="0" fontId="26" fillId="0" borderId="7" xfId="0" applyFont="1" applyBorder="1" applyAlignment="1">
      <alignment horizontal="left"/>
    </xf>
    <xf numFmtId="0" fontId="35" fillId="0" borderId="7" xfId="0" applyFont="1" applyBorder="1" applyAlignment="1">
      <alignment horizontal="right"/>
    </xf>
    <xf numFmtId="3" fontId="26" fillId="0" borderId="10" xfId="0" applyNumberFormat="1" applyFont="1" applyBorder="1" applyAlignment="1">
      <alignment horizontal="right"/>
    </xf>
    <xf numFmtId="0" fontId="7" fillId="0" borderId="0" xfId="0" applyFont="1" applyAlignment="1">
      <alignment vertical="top" wrapText="1"/>
    </xf>
    <xf numFmtId="0" fontId="48" fillId="0" borderId="0" xfId="0" applyFont="1" applyAlignment="1">
      <alignment vertical="center"/>
    </xf>
    <xf numFmtId="0" fontId="48" fillId="0" borderId="0" xfId="0" applyFont="1" applyAlignment="1">
      <alignment horizontal="right" vertical="center"/>
    </xf>
    <xf numFmtId="165" fontId="48" fillId="0" borderId="0" xfId="0" applyNumberFormat="1" applyFont="1" applyAlignment="1">
      <alignment horizontal="right" vertical="center"/>
    </xf>
    <xf numFmtId="0" fontId="0" fillId="0" borderId="0" xfId="0" applyAlignment="1">
      <alignment horizontal="right"/>
    </xf>
    <xf numFmtId="165" fontId="0" fillId="0" borderId="0" xfId="0" applyNumberFormat="1" applyAlignment="1">
      <alignment horizontal="right"/>
    </xf>
    <xf numFmtId="0" fontId="17" fillId="3" borderId="35" xfId="0" applyFont="1" applyFill="1" applyBorder="1" applyAlignment="1">
      <alignment horizontal="left" vertical="center" wrapText="1"/>
    </xf>
    <xf numFmtId="0" fontId="17" fillId="3" borderId="36" xfId="0" applyFont="1" applyFill="1" applyBorder="1" applyAlignment="1">
      <alignment horizontal="left" vertical="center" wrapText="1"/>
    </xf>
    <xf numFmtId="0" fontId="53" fillId="0" borderId="0" xfId="0" applyFont="1"/>
    <xf numFmtId="0" fontId="17" fillId="0" borderId="0" xfId="0" applyFont="1" applyAlignment="1">
      <alignment horizontal="left" vertical="center" wrapText="1"/>
    </xf>
    <xf numFmtId="0" fontId="17" fillId="0" borderId="37" xfId="0" applyFont="1" applyBorder="1" applyAlignment="1">
      <alignment horizontal="left" vertical="center" wrapText="1"/>
    </xf>
    <xf numFmtId="0" fontId="28" fillId="0" borderId="38" xfId="0" applyFont="1" applyBorder="1" applyAlignment="1">
      <alignment horizontal="left" vertical="center" wrapText="1"/>
    </xf>
    <xf numFmtId="0" fontId="28" fillId="0" borderId="0" xfId="0" applyFont="1" applyAlignment="1">
      <alignment horizontal="left" vertical="center" wrapText="1"/>
    </xf>
    <xf numFmtId="0" fontId="28" fillId="0" borderId="39"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29" fillId="0" borderId="0" xfId="0" applyFont="1" applyAlignment="1">
      <alignment horizontal="center" vertical="center" wrapText="1"/>
    </xf>
    <xf numFmtId="0" fontId="28" fillId="0" borderId="44"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0" xfId="0" applyFont="1" applyAlignment="1">
      <alignment horizontal="center" vertical="center" wrapText="1"/>
    </xf>
    <xf numFmtId="0" fontId="28" fillId="0" borderId="46" xfId="0" applyFont="1" applyBorder="1" applyAlignment="1">
      <alignment wrapText="1"/>
    </xf>
    <xf numFmtId="0" fontId="28" fillId="0" borderId="0" xfId="0" applyFont="1" applyAlignment="1">
      <alignment horizontal="center" wrapText="1"/>
    </xf>
    <xf numFmtId="0" fontId="28" fillId="0" borderId="47" xfId="0" applyFont="1" applyBorder="1" applyAlignment="1">
      <alignment horizontal="center" wrapText="1"/>
    </xf>
    <xf numFmtId="0" fontId="28" fillId="0" borderId="48" xfId="0" applyFont="1" applyBorder="1" applyAlignment="1">
      <alignment horizontal="center" wrapText="1"/>
    </xf>
    <xf numFmtId="0" fontId="28" fillId="0" borderId="49" xfId="0" applyFont="1" applyBorder="1" applyAlignment="1">
      <alignment horizontal="center" wrapText="1"/>
    </xf>
    <xf numFmtId="0" fontId="28" fillId="0" borderId="50" xfId="0" applyFont="1" applyBorder="1" applyAlignment="1">
      <alignment horizontal="center" wrapText="1"/>
    </xf>
    <xf numFmtId="0" fontId="28" fillId="0" borderId="51" xfId="0" applyFont="1" applyBorder="1" applyAlignment="1">
      <alignment horizontal="center" wrapText="1"/>
    </xf>
    <xf numFmtId="0" fontId="28" fillId="0" borderId="52" xfId="0" applyFont="1" applyBorder="1" applyAlignment="1">
      <alignment horizontal="center" wrapText="1"/>
    </xf>
    <xf numFmtId="0" fontId="28" fillId="0" borderId="53" xfId="0" applyFont="1" applyBorder="1" applyAlignment="1">
      <alignment horizontal="center" wrapText="1"/>
    </xf>
    <xf numFmtId="0" fontId="28" fillId="0" borderId="45" xfId="0" applyFont="1" applyBorder="1" applyAlignment="1">
      <alignment horizontal="center" wrapText="1"/>
    </xf>
    <xf numFmtId="0" fontId="28" fillId="0" borderId="46" xfId="0" quotePrefix="1" applyFont="1" applyBorder="1" applyAlignment="1">
      <alignment vertical="center" wrapText="1"/>
    </xf>
    <xf numFmtId="0" fontId="28" fillId="0" borderId="54" xfId="0" quotePrefix="1" applyFont="1" applyBorder="1" applyAlignment="1">
      <alignment horizontal="center" vertical="center" wrapText="1"/>
    </xf>
    <xf numFmtId="0" fontId="28" fillId="0" borderId="55" xfId="0" quotePrefix="1" applyFont="1" applyBorder="1" applyAlignment="1">
      <alignment horizontal="center" vertical="center" wrapText="1"/>
    </xf>
    <xf numFmtId="0" fontId="28" fillId="0" borderId="0" xfId="0" quotePrefix="1" applyFont="1" applyAlignment="1">
      <alignment horizontal="center" vertical="center" wrapText="1"/>
    </xf>
    <xf numFmtId="0" fontId="28" fillId="0" borderId="50" xfId="0" quotePrefix="1" applyFont="1" applyBorder="1" applyAlignment="1">
      <alignment horizontal="center" vertical="center" wrapText="1"/>
    </xf>
    <xf numFmtId="0" fontId="28" fillId="0" borderId="56" xfId="0" quotePrefix="1" applyFont="1" applyBorder="1" applyAlignment="1">
      <alignment horizontal="center" vertical="center" wrapText="1"/>
    </xf>
    <xf numFmtId="0" fontId="28" fillId="0" borderId="53" xfId="0" quotePrefix="1" applyFont="1" applyBorder="1" applyAlignment="1">
      <alignment horizontal="center" vertical="center" wrapText="1"/>
    </xf>
    <xf numFmtId="0" fontId="28" fillId="0" borderId="45" xfId="0" quotePrefix="1" applyFont="1" applyBorder="1" applyAlignment="1">
      <alignment horizontal="center" vertical="center" wrapText="1"/>
    </xf>
    <xf numFmtId="0" fontId="28" fillId="0" borderId="57"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58" xfId="0" applyFont="1" applyBorder="1" applyAlignment="1">
      <alignment horizontal="center" vertical="center" wrapText="1"/>
    </xf>
    <xf numFmtId="0" fontId="29" fillId="0" borderId="59" xfId="0" applyFont="1" applyBorder="1" applyAlignment="1">
      <alignment horizontal="center" vertical="center" wrapText="1"/>
    </xf>
    <xf numFmtId="0" fontId="29" fillId="0" borderId="60" xfId="0" applyFont="1" applyBorder="1" applyAlignment="1">
      <alignment horizontal="center" vertical="center" wrapText="1"/>
    </xf>
    <xf numFmtId="0" fontId="29" fillId="0" borderId="61" xfId="0" applyFont="1" applyBorder="1" applyAlignment="1">
      <alignment horizontal="center" vertical="center" wrapText="1"/>
    </xf>
    <xf numFmtId="0" fontId="29" fillId="0" borderId="62" xfId="0" applyFont="1" applyBorder="1" applyAlignment="1">
      <alignment horizontal="center" vertical="center" wrapText="1"/>
    </xf>
    <xf numFmtId="0" fontId="29" fillId="0" borderId="63" xfId="0" applyFont="1" applyBorder="1" applyAlignment="1">
      <alignment horizontal="center" vertical="center" wrapText="1"/>
    </xf>
    <xf numFmtId="0" fontId="28" fillId="0" borderId="64" xfId="0" applyFont="1" applyBorder="1" applyAlignment="1">
      <alignment horizontal="left"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67" xfId="0" applyFont="1" applyBorder="1" applyAlignment="1">
      <alignment horizontal="center" vertical="center" wrapText="1"/>
    </xf>
    <xf numFmtId="0" fontId="28" fillId="0" borderId="68"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69" xfId="0" applyFont="1" applyBorder="1" applyAlignment="1">
      <alignment horizontal="center" vertical="center" wrapText="1"/>
    </xf>
    <xf numFmtId="0" fontId="28" fillId="0" borderId="70" xfId="0" applyFont="1" applyBorder="1" applyAlignment="1">
      <alignment vertical="center" wrapText="1"/>
    </xf>
    <xf numFmtId="0" fontId="28" fillId="0" borderId="13" xfId="0" applyFont="1" applyBorder="1" applyAlignment="1">
      <alignment vertical="center" wrapText="1"/>
    </xf>
    <xf numFmtId="0" fontId="28" fillId="0" borderId="71" xfId="0" applyFont="1" applyBorder="1" applyAlignment="1">
      <alignment horizontal="left" vertical="center"/>
    </xf>
    <xf numFmtId="0" fontId="28" fillId="0" borderId="21"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60" xfId="0" applyFont="1" applyBorder="1" applyAlignment="1">
      <alignment horizontal="center" vertical="center" wrapText="1"/>
    </xf>
    <xf numFmtId="0" fontId="28" fillId="0" borderId="62" xfId="0" applyFont="1" applyBorder="1" applyAlignment="1">
      <alignment horizontal="center" vertical="center" wrapText="1"/>
    </xf>
    <xf numFmtId="0" fontId="28" fillId="0" borderId="63" xfId="0" applyFont="1" applyBorder="1" applyAlignment="1">
      <alignment vertical="center" wrapText="1"/>
    </xf>
    <xf numFmtId="0" fontId="28" fillId="0" borderId="21" xfId="0" applyFont="1" applyBorder="1" applyAlignment="1">
      <alignment vertical="center" wrapText="1"/>
    </xf>
    <xf numFmtId="0" fontId="28" fillId="0" borderId="72" xfId="0" applyFont="1" applyBorder="1" applyAlignment="1">
      <alignment horizontal="left" vertical="center" wrapText="1" indent="1"/>
    </xf>
    <xf numFmtId="0" fontId="28" fillId="0" borderId="25" xfId="0" applyFont="1" applyBorder="1" applyAlignment="1">
      <alignment horizontal="center" vertical="center" wrapText="1"/>
    </xf>
    <xf numFmtId="3" fontId="28" fillId="0" borderId="73" xfId="0" applyNumberFormat="1" applyFont="1" applyBorder="1" applyAlignment="1">
      <alignment horizontal="right" vertical="center" wrapText="1"/>
    </xf>
    <xf numFmtId="167" fontId="28" fillId="0" borderId="74" xfId="2" applyNumberFormat="1" applyFont="1" applyFill="1" applyBorder="1" applyAlignment="1">
      <alignment horizontal="right" vertical="center" wrapText="1"/>
    </xf>
    <xf numFmtId="9" fontId="28" fillId="0" borderId="73" xfId="2" applyFont="1" applyFill="1" applyBorder="1" applyAlignment="1">
      <alignment horizontal="center" vertical="center" wrapText="1"/>
    </xf>
    <xf numFmtId="0" fontId="29" fillId="0" borderId="75" xfId="0" applyFont="1" applyBorder="1" applyAlignment="1">
      <alignment horizontal="center" vertical="center" wrapText="1"/>
    </xf>
    <xf numFmtId="0" fontId="29" fillId="0" borderId="76" xfId="0" applyFont="1" applyBorder="1" applyAlignment="1">
      <alignment horizontal="center" vertical="center" wrapText="1"/>
    </xf>
    <xf numFmtId="0" fontId="29" fillId="0" borderId="25" xfId="0" applyFont="1" applyBorder="1" applyAlignment="1">
      <alignment horizontal="center" vertical="center" wrapText="1"/>
    </xf>
    <xf numFmtId="167" fontId="28" fillId="0" borderId="77" xfId="0" applyNumberFormat="1" applyFont="1" applyBorder="1" applyAlignment="1">
      <alignment vertical="center" wrapText="1"/>
    </xf>
    <xf numFmtId="0" fontId="29" fillId="0" borderId="78" xfId="0" applyFont="1" applyBorder="1" applyAlignment="1">
      <alignment horizontal="center" vertical="center" wrapText="1"/>
    </xf>
    <xf numFmtId="0" fontId="29" fillId="0" borderId="64" xfId="0" applyFont="1" applyBorder="1" applyAlignment="1">
      <alignment horizontal="left" vertical="center" wrapText="1" indent="1"/>
    </xf>
    <xf numFmtId="0" fontId="29" fillId="0" borderId="13" xfId="0" applyFont="1" applyBorder="1" applyAlignment="1">
      <alignment horizontal="center" vertical="center" wrapText="1"/>
    </xf>
    <xf numFmtId="3" fontId="29" fillId="0" borderId="66" xfId="0" applyNumberFormat="1" applyFont="1" applyBorder="1" applyAlignment="1">
      <alignment horizontal="right" vertical="center" wrapText="1"/>
    </xf>
    <xf numFmtId="167" fontId="29" fillId="0" borderId="65" xfId="2" applyNumberFormat="1" applyFont="1" applyFill="1" applyBorder="1" applyAlignment="1">
      <alignment horizontal="right" vertical="center" wrapText="1"/>
    </xf>
    <xf numFmtId="167" fontId="29" fillId="0" borderId="66" xfId="0" applyNumberFormat="1" applyFont="1" applyBorder="1" applyAlignment="1">
      <alignment vertical="center" wrapText="1"/>
    </xf>
    <xf numFmtId="9" fontId="29" fillId="0" borderId="67" xfId="0" applyNumberFormat="1" applyFont="1" applyBorder="1" applyAlignment="1">
      <alignment horizontal="center" vertical="center" wrapText="1"/>
    </xf>
    <xf numFmtId="9" fontId="29" fillId="0" borderId="68" xfId="0" applyNumberFormat="1" applyFont="1" applyBorder="1" applyAlignment="1">
      <alignment horizontal="center" vertical="center" wrapText="1"/>
    </xf>
    <xf numFmtId="0" fontId="29" fillId="0" borderId="67" xfId="0" applyFont="1" applyBorder="1" applyAlignment="1">
      <alignment horizontal="center" vertical="center" wrapText="1"/>
    </xf>
    <xf numFmtId="0" fontId="29" fillId="0" borderId="68" xfId="0" applyFont="1" applyBorder="1" applyAlignment="1">
      <alignment horizontal="center" vertical="center" wrapText="1"/>
    </xf>
    <xf numFmtId="167" fontId="29" fillId="0" borderId="69" xfId="0" applyNumberFormat="1" applyFont="1" applyBorder="1" applyAlignment="1">
      <alignment vertical="center" wrapText="1"/>
    </xf>
    <xf numFmtId="0" fontId="29" fillId="0" borderId="70" xfId="0" applyFont="1" applyBorder="1" applyAlignment="1">
      <alignment horizontal="center" vertical="center" wrapText="1"/>
    </xf>
    <xf numFmtId="0" fontId="29" fillId="0" borderId="79" xfId="0" applyFont="1" applyBorder="1" applyAlignment="1">
      <alignment horizontal="left" vertical="center" wrapText="1" indent="1"/>
    </xf>
    <xf numFmtId="3" fontId="29" fillId="0" borderId="54" xfId="0" applyNumberFormat="1" applyFont="1" applyBorder="1" applyAlignment="1">
      <alignment horizontal="right" vertical="center" wrapText="1"/>
    </xf>
    <xf numFmtId="167" fontId="29" fillId="0" borderId="55" xfId="2" applyNumberFormat="1" applyFont="1" applyFill="1" applyBorder="1" applyAlignment="1">
      <alignment horizontal="right" vertical="center" wrapText="1"/>
    </xf>
    <xf numFmtId="167" fontId="29" fillId="0" borderId="54" xfId="0" applyNumberFormat="1" applyFont="1" applyBorder="1" applyAlignment="1">
      <alignment vertical="center" wrapText="1"/>
    </xf>
    <xf numFmtId="9" fontId="29" fillId="0" borderId="56" xfId="0" applyNumberFormat="1" applyFont="1" applyBorder="1" applyAlignment="1">
      <alignment horizontal="center" vertical="center" wrapText="1"/>
    </xf>
    <xf numFmtId="9" fontId="29" fillId="0" borderId="50" xfId="0" applyNumberFormat="1" applyFont="1" applyBorder="1" applyAlignment="1">
      <alignment horizontal="center" vertical="center" wrapText="1"/>
    </xf>
    <xf numFmtId="0" fontId="29" fillId="0" borderId="56" xfId="0" applyFont="1" applyBorder="1" applyAlignment="1">
      <alignment horizontal="center" vertical="center" wrapText="1"/>
    </xf>
    <xf numFmtId="0" fontId="29" fillId="0" borderId="50" xfId="0" applyFont="1" applyBorder="1" applyAlignment="1">
      <alignment horizontal="center" vertical="center" wrapText="1"/>
    </xf>
    <xf numFmtId="167" fontId="29" fillId="0" borderId="53" xfId="0" applyNumberFormat="1" applyFont="1" applyBorder="1" applyAlignment="1">
      <alignment vertical="center" wrapText="1"/>
    </xf>
    <xf numFmtId="0" fontId="29" fillId="0" borderId="45" xfId="0" applyFont="1" applyBorder="1" applyAlignment="1">
      <alignment horizontal="center" vertical="center" wrapText="1"/>
    </xf>
    <xf numFmtId="0" fontId="29" fillId="0" borderId="71" xfId="0" applyFont="1" applyBorder="1" applyAlignment="1">
      <alignment horizontal="left" vertical="center" wrapText="1" indent="1"/>
    </xf>
    <xf numFmtId="3" fontId="29" fillId="0" borderId="58" xfId="0" applyNumberFormat="1" applyFont="1" applyBorder="1" applyAlignment="1">
      <alignment horizontal="right" vertical="center" wrapText="1"/>
    </xf>
    <xf numFmtId="167" fontId="29" fillId="0" borderId="59" xfId="2" applyNumberFormat="1" applyFont="1" applyFill="1" applyBorder="1" applyAlignment="1">
      <alignment horizontal="right" vertical="center" wrapText="1"/>
    </xf>
    <xf numFmtId="167" fontId="29" fillId="0" borderId="58" xfId="0" applyNumberFormat="1" applyFont="1" applyBorder="1" applyAlignment="1">
      <alignment vertical="center" wrapText="1"/>
    </xf>
    <xf numFmtId="9" fontId="29" fillId="0" borderId="61" xfId="0" applyNumberFormat="1" applyFont="1" applyBorder="1" applyAlignment="1">
      <alignment horizontal="center" vertical="center" wrapText="1"/>
    </xf>
    <xf numFmtId="9" fontId="29" fillId="0" borderId="60" xfId="0" applyNumberFormat="1" applyFont="1" applyBorder="1" applyAlignment="1">
      <alignment horizontal="center" vertical="center" wrapText="1"/>
    </xf>
    <xf numFmtId="167" fontId="29" fillId="0" borderId="62" xfId="0" applyNumberFormat="1" applyFont="1" applyBorder="1" applyAlignment="1">
      <alignment vertical="center" wrapText="1"/>
    </xf>
    <xf numFmtId="0" fontId="28" fillId="0" borderId="72" xfId="0" applyFont="1" applyBorder="1" applyAlignment="1">
      <alignment horizontal="left" vertical="center" wrapText="1"/>
    </xf>
    <xf numFmtId="167" fontId="28" fillId="0" borderId="73" xfId="2" applyNumberFormat="1" applyFont="1" applyFill="1" applyBorder="1" applyAlignment="1">
      <alignment vertical="center" wrapText="1"/>
    </xf>
    <xf numFmtId="9" fontId="29" fillId="0" borderId="76" xfId="0" applyNumberFormat="1" applyFont="1" applyBorder="1" applyAlignment="1">
      <alignment horizontal="center" vertical="center" wrapText="1"/>
    </xf>
    <xf numFmtId="167" fontId="28" fillId="0" borderId="77" xfId="2" applyNumberFormat="1" applyFont="1" applyFill="1" applyBorder="1" applyAlignment="1">
      <alignment vertical="center" wrapText="1"/>
    </xf>
    <xf numFmtId="167" fontId="28" fillId="0" borderId="74" xfId="0" applyNumberFormat="1" applyFont="1" applyBorder="1" applyAlignment="1">
      <alignment horizontal="right" vertical="center" wrapText="1"/>
    </xf>
    <xf numFmtId="0" fontId="28" fillId="0" borderId="80" xfId="0" applyFont="1" applyBorder="1" applyAlignment="1">
      <alignment horizontal="center" vertical="center" wrapText="1"/>
    </xf>
    <xf numFmtId="167" fontId="28" fillId="0" borderId="69" xfId="0" applyNumberFormat="1" applyFont="1" applyBorder="1" applyAlignment="1">
      <alignment vertical="center" wrapText="1"/>
    </xf>
    <xf numFmtId="0" fontId="29" fillId="0" borderId="70" xfId="0" applyFont="1" applyBorder="1" applyAlignment="1">
      <alignment horizontal="center" wrapText="1"/>
    </xf>
    <xf numFmtId="0" fontId="29" fillId="0" borderId="13" xfId="0" applyFont="1" applyBorder="1" applyAlignment="1">
      <alignment horizontal="center" wrapText="1"/>
    </xf>
    <xf numFmtId="0" fontId="28" fillId="0" borderId="54" xfId="0" applyFont="1" applyBorder="1" applyAlignment="1">
      <alignment vertical="center" wrapText="1"/>
    </xf>
    <xf numFmtId="0" fontId="28" fillId="0" borderId="56" xfId="0" applyFont="1" applyBorder="1" applyAlignment="1">
      <alignment vertical="center" wrapText="1"/>
    </xf>
    <xf numFmtId="0" fontId="28" fillId="0" borderId="50" xfId="0" applyFont="1" applyBorder="1" applyAlignment="1">
      <alignment vertical="center" wrapText="1"/>
    </xf>
    <xf numFmtId="0" fontId="28" fillId="0" borderId="53" xfId="0" applyFont="1" applyBorder="1" applyAlignment="1">
      <alignment vertical="center" wrapText="1"/>
    </xf>
    <xf numFmtId="0" fontId="28" fillId="0" borderId="45" xfId="0" applyFont="1" applyBorder="1" applyAlignment="1">
      <alignment vertical="center" wrapText="1"/>
    </xf>
    <xf numFmtId="0" fontId="29" fillId="0" borderId="50" xfId="0" applyFont="1" applyBorder="1" applyAlignment="1">
      <alignment horizontal="left" vertical="center" wrapText="1" indent="1"/>
    </xf>
    <xf numFmtId="0" fontId="29" fillId="0" borderId="0" xfId="0" quotePrefix="1" applyFont="1" applyAlignment="1">
      <alignment horizontal="center" vertical="center" wrapText="1"/>
    </xf>
    <xf numFmtId="0" fontId="29" fillId="0" borderId="25" xfId="0" quotePrefix="1" applyFont="1" applyBorder="1" applyAlignment="1">
      <alignment horizontal="center" vertical="center" wrapText="1"/>
    </xf>
    <xf numFmtId="3" fontId="28" fillId="0" borderId="66" xfId="0" applyNumberFormat="1" applyFont="1" applyBorder="1" applyAlignment="1">
      <alignment horizontal="right" vertical="center" wrapText="1"/>
    </xf>
    <xf numFmtId="0" fontId="28" fillId="0" borderId="54" xfId="0" applyFont="1" applyBorder="1" applyAlignment="1">
      <alignment horizontal="center" vertical="center" wrapText="1"/>
    </xf>
    <xf numFmtId="0" fontId="28" fillId="0" borderId="56" xfId="0" applyFont="1" applyBorder="1" applyAlignment="1">
      <alignment horizontal="center" vertical="center" wrapText="1"/>
    </xf>
    <xf numFmtId="0" fontId="28" fillId="0" borderId="50" xfId="0" applyFont="1" applyBorder="1" applyAlignment="1">
      <alignment horizontal="center" vertical="center" wrapText="1"/>
    </xf>
    <xf numFmtId="0" fontId="28" fillId="0" borderId="52" xfId="0" applyFont="1" applyBorder="1" applyAlignment="1">
      <alignment horizontal="center" vertical="center" wrapText="1"/>
    </xf>
    <xf numFmtId="165" fontId="28" fillId="0" borderId="78" xfId="2" quotePrefix="1" applyNumberFormat="1" applyFont="1" applyFill="1" applyBorder="1" applyAlignment="1">
      <alignment horizontal="right" vertical="center" wrapText="1"/>
    </xf>
    <xf numFmtId="0" fontId="28" fillId="0" borderId="64" xfId="0" applyFont="1" applyBorder="1" applyAlignment="1">
      <alignment vertical="center" wrapText="1"/>
    </xf>
    <xf numFmtId="167" fontId="28" fillId="0" borderId="65" xfId="0" applyNumberFormat="1" applyFont="1" applyBorder="1" applyAlignment="1">
      <alignment horizontal="right" vertical="center" wrapText="1"/>
    </xf>
    <xf numFmtId="0" fontId="28" fillId="0" borderId="53" xfId="0" applyFont="1" applyBorder="1" applyAlignment="1">
      <alignment horizontal="center" vertical="center" wrapText="1"/>
    </xf>
    <xf numFmtId="0" fontId="28" fillId="0" borderId="71" xfId="0" applyFont="1" applyBorder="1" applyAlignment="1">
      <alignment horizontal="left" vertical="center" wrapText="1"/>
    </xf>
    <xf numFmtId="3" fontId="28" fillId="0" borderId="54" xfId="0" applyNumberFormat="1" applyFont="1" applyBorder="1" applyAlignment="1">
      <alignment horizontal="right" vertical="center" wrapText="1"/>
    </xf>
    <xf numFmtId="167" fontId="28" fillId="0" borderId="59" xfId="2" applyNumberFormat="1" applyFont="1" applyFill="1" applyBorder="1" applyAlignment="1">
      <alignment horizontal="right" vertical="center" wrapText="1"/>
    </xf>
    <xf numFmtId="0" fontId="28" fillId="0" borderId="81" xfId="0" applyFont="1" applyBorder="1" applyAlignment="1">
      <alignment vertical="center" wrapText="1"/>
    </xf>
    <xf numFmtId="0" fontId="28" fillId="0" borderId="82" xfId="0" applyFont="1" applyBorder="1" applyAlignment="1">
      <alignment horizontal="center" vertical="center" wrapText="1"/>
    </xf>
    <xf numFmtId="3" fontId="28" fillId="0" borderId="83" xfId="0" applyNumberFormat="1" applyFont="1" applyBorder="1" applyAlignment="1">
      <alignment horizontal="right" vertical="center" wrapText="1"/>
    </xf>
    <xf numFmtId="167" fontId="28" fillId="0" borderId="84" xfId="2" applyNumberFormat="1" applyFont="1" applyFill="1" applyBorder="1" applyAlignment="1">
      <alignment horizontal="right" vertical="center"/>
    </xf>
    <xf numFmtId="0" fontId="28" fillId="0" borderId="85" xfId="0" applyFont="1" applyBorder="1" applyAlignment="1">
      <alignment horizontal="center" vertical="center" wrapText="1"/>
    </xf>
    <xf numFmtId="0" fontId="56" fillId="0" borderId="86" xfId="0" applyFont="1" applyBorder="1"/>
    <xf numFmtId="0" fontId="56" fillId="0" borderId="87" xfId="0" applyFont="1" applyBorder="1"/>
    <xf numFmtId="0" fontId="32" fillId="0" borderId="0" xfId="0" applyFont="1" applyAlignment="1">
      <alignment wrapText="1"/>
    </xf>
    <xf numFmtId="0" fontId="17" fillId="0" borderId="88" xfId="0" applyFont="1" applyBorder="1" applyAlignment="1">
      <alignment horizontal="left" vertical="center" wrapText="1"/>
    </xf>
    <xf numFmtId="0" fontId="29" fillId="0" borderId="52" xfId="0" applyFont="1" applyBorder="1" applyAlignment="1">
      <alignment horizontal="center" vertical="center" wrapText="1"/>
    </xf>
    <xf numFmtId="0" fontId="28" fillId="0" borderId="89" xfId="0" applyFont="1" applyBorder="1" applyAlignment="1">
      <alignment vertical="center" wrapText="1"/>
    </xf>
    <xf numFmtId="0" fontId="29" fillId="0" borderId="90" xfId="0" applyFont="1" applyBorder="1" applyAlignment="1">
      <alignment horizontal="center" vertical="center" wrapText="1"/>
    </xf>
    <xf numFmtId="167" fontId="28" fillId="0" borderId="78" xfId="2" quotePrefix="1" applyNumberFormat="1" applyFont="1" applyFill="1" applyBorder="1" applyAlignment="1">
      <alignment horizontal="right" vertical="center" wrapText="1"/>
    </xf>
    <xf numFmtId="167" fontId="28" fillId="0" borderId="25" xfId="2" quotePrefix="1" applyNumberFormat="1" applyFont="1" applyFill="1" applyBorder="1" applyAlignment="1">
      <alignment horizontal="right" vertical="center" wrapText="1"/>
    </xf>
    <xf numFmtId="0" fontId="28" fillId="0" borderId="51" xfId="0" applyFont="1" applyBorder="1" applyAlignment="1">
      <alignment vertical="center" wrapText="1"/>
    </xf>
    <xf numFmtId="1" fontId="53" fillId="0" borderId="0" xfId="2" applyNumberFormat="1" applyFont="1"/>
    <xf numFmtId="0" fontId="14" fillId="3" borderId="0" xfId="0" applyFont="1" applyFill="1" applyAlignment="1">
      <alignment vertical="center"/>
    </xf>
    <xf numFmtId="0" fontId="18" fillId="3" borderId="0" xfId="0" applyFont="1" applyFill="1"/>
    <xf numFmtId="0" fontId="18" fillId="0" borderId="0" xfId="0" applyFont="1"/>
    <xf numFmtId="0" fontId="37" fillId="0" borderId="0" xfId="0" applyFont="1"/>
    <xf numFmtId="0" fontId="22" fillId="0" borderId="0" xfId="0" applyFont="1" applyAlignment="1">
      <alignment horizontal="center"/>
    </xf>
    <xf numFmtId="0" fontId="22" fillId="0" borderId="11" xfId="0" applyFont="1" applyBorder="1" applyAlignment="1">
      <alignment horizontal="center"/>
    </xf>
    <xf numFmtId="0" fontId="22" fillId="0" borderId="12" xfId="0" applyFont="1" applyBorder="1" applyAlignment="1">
      <alignment vertical="center"/>
    </xf>
    <xf numFmtId="3" fontId="22" fillId="0" borderId="13" xfId="0" applyNumberFormat="1" applyFont="1" applyBorder="1" applyAlignment="1">
      <alignment horizontal="right" vertical="center"/>
    </xf>
    <xf numFmtId="3" fontId="22" fillId="0" borderId="13" xfId="0" applyNumberFormat="1" applyFont="1" applyBorder="1" applyAlignment="1">
      <alignment vertical="center"/>
    </xf>
    <xf numFmtId="3" fontId="22" fillId="0" borderId="14" xfId="0" applyNumberFormat="1" applyFont="1" applyBorder="1" applyAlignment="1">
      <alignment vertical="center"/>
    </xf>
    <xf numFmtId="165" fontId="15" fillId="0" borderId="91" xfId="2" applyNumberFormat="1" applyFont="1" applyFill="1" applyBorder="1" applyAlignment="1">
      <alignment vertical="center"/>
    </xf>
    <xf numFmtId="0" fontId="62" fillId="0" borderId="0" xfId="4" applyFont="1" applyFill="1" applyAlignment="1">
      <alignment vertical="center"/>
    </xf>
    <xf numFmtId="0" fontId="37" fillId="0" borderId="0" xfId="0" applyFont="1" applyAlignment="1">
      <alignment vertical="center"/>
    </xf>
    <xf numFmtId="3" fontId="15" fillId="0" borderId="16" xfId="0" applyNumberFormat="1" applyFont="1" applyBorder="1" applyAlignment="1">
      <alignment horizontal="right"/>
    </xf>
    <xf numFmtId="165" fontId="15" fillId="0" borderId="17" xfId="2" applyNumberFormat="1" applyFont="1" applyFill="1" applyBorder="1" applyAlignment="1">
      <alignment vertical="center"/>
    </xf>
    <xf numFmtId="0" fontId="15" fillId="0" borderId="6" xfId="0" applyFont="1" applyBorder="1" applyAlignment="1">
      <alignment horizontal="left" indent="5"/>
    </xf>
    <xf numFmtId="0" fontId="22" fillId="0" borderId="6" xfId="0" applyFont="1" applyBorder="1" applyAlignment="1">
      <alignment horizontal="left"/>
    </xf>
    <xf numFmtId="0" fontId="22" fillId="0" borderId="6" xfId="0" applyFont="1" applyBorder="1"/>
    <xf numFmtId="3" fontId="22" fillId="0" borderId="0" xfId="0" applyNumberFormat="1" applyFont="1" applyAlignment="1">
      <alignment horizontal="right"/>
    </xf>
    <xf numFmtId="3" fontId="22" fillId="0" borderId="16" xfId="0" applyNumberFormat="1" applyFont="1" applyBorder="1" applyAlignment="1">
      <alignment horizontal="right"/>
    </xf>
    <xf numFmtId="0" fontId="15" fillId="0" borderId="6" xfId="0" applyFont="1" applyBorder="1" applyAlignment="1">
      <alignment horizontal="left" indent="4"/>
    </xf>
    <xf numFmtId="0" fontId="22" fillId="0" borderId="6" xfId="0" applyFont="1" applyBorder="1" applyAlignment="1">
      <alignment vertical="center"/>
    </xf>
    <xf numFmtId="3" fontId="22" fillId="0" borderId="0" xfId="0" applyNumberFormat="1" applyFont="1" applyAlignment="1">
      <alignment horizontal="right" vertical="center"/>
    </xf>
    <xf numFmtId="3" fontId="22" fillId="0" borderId="16" xfId="0" applyNumberFormat="1" applyFont="1" applyBorder="1" applyAlignment="1">
      <alignment horizontal="right" vertical="center"/>
    </xf>
    <xf numFmtId="0" fontId="15" fillId="0" borderId="6" xfId="0" applyFont="1" applyBorder="1" applyAlignment="1">
      <alignment horizontal="left" indent="2"/>
    </xf>
    <xf numFmtId="0" fontId="29" fillId="0" borderId="0" xfId="0" applyFont="1"/>
    <xf numFmtId="3" fontId="22" fillId="0" borderId="0" xfId="0" applyNumberFormat="1" applyFont="1" applyAlignment="1">
      <alignment vertical="center"/>
    </xf>
    <xf numFmtId="3" fontId="22" fillId="0" borderId="16" xfId="0" applyNumberFormat="1" applyFont="1" applyBorder="1" applyAlignment="1">
      <alignment vertical="center"/>
    </xf>
    <xf numFmtId="3" fontId="15" fillId="0" borderId="16" xfId="0" applyNumberFormat="1" applyFont="1" applyBorder="1"/>
    <xf numFmtId="0" fontId="22" fillId="0" borderId="16" xfId="0" applyFont="1" applyBorder="1"/>
    <xf numFmtId="0" fontId="18" fillId="0" borderId="0" xfId="0" applyFont="1" applyAlignment="1">
      <alignment vertical="center"/>
    </xf>
    <xf numFmtId="3" fontId="26" fillId="0" borderId="16" xfId="0" applyNumberFormat="1" applyFont="1" applyBorder="1"/>
    <xf numFmtId="0" fontId="35" fillId="0" borderId="6" xfId="0" applyFont="1" applyBorder="1" applyAlignment="1">
      <alignment horizontal="left"/>
    </xf>
    <xf numFmtId="0" fontId="22" fillId="0" borderId="18" xfId="0" applyFont="1" applyBorder="1" applyAlignment="1">
      <alignment horizontal="left"/>
    </xf>
    <xf numFmtId="9" fontId="22" fillId="0" borderId="2" xfId="2" applyFont="1" applyFill="1" applyBorder="1" applyAlignment="1">
      <alignment horizontal="right"/>
    </xf>
    <xf numFmtId="9" fontId="63" fillId="0" borderId="92" xfId="2" applyFont="1" applyFill="1" applyBorder="1"/>
    <xf numFmtId="0" fontId="37" fillId="0" borderId="19" xfId="0" applyFont="1" applyBorder="1"/>
    <xf numFmtId="9" fontId="22" fillId="0" borderId="0" xfId="0" applyNumberFormat="1" applyFont="1" applyAlignment="1">
      <alignment horizontal="right"/>
    </xf>
    <xf numFmtId="9" fontId="22" fillId="0" borderId="0" xfId="2" applyFont="1" applyFill="1" applyBorder="1" applyAlignment="1">
      <alignment horizontal="right"/>
    </xf>
    <xf numFmtId="9" fontId="63" fillId="0" borderId="16" xfId="2" applyFont="1" applyFill="1" applyBorder="1"/>
    <xf numFmtId="0" fontId="37" fillId="0" borderId="17" xfId="0" applyFont="1" applyBorder="1"/>
    <xf numFmtId="0" fontId="64" fillId="0" borderId="0" xfId="0" applyFont="1"/>
    <xf numFmtId="0" fontId="22" fillId="0" borderId="20" xfId="0" applyFont="1" applyBorder="1" applyAlignment="1">
      <alignment horizontal="left"/>
    </xf>
    <xf numFmtId="9" fontId="22" fillId="0" borderId="21" xfId="0" applyNumberFormat="1" applyFont="1" applyBorder="1" applyAlignment="1">
      <alignment horizontal="right"/>
    </xf>
    <xf numFmtId="9" fontId="22" fillId="0" borderId="21" xfId="2" applyFont="1" applyFill="1" applyBorder="1" applyAlignment="1">
      <alignment horizontal="right"/>
    </xf>
    <xf numFmtId="9" fontId="63" fillId="0" borderId="93" xfId="2" applyFont="1" applyFill="1" applyBorder="1"/>
    <xf numFmtId="0" fontId="37" fillId="0" borderId="22" xfId="0" applyFont="1" applyBorder="1"/>
    <xf numFmtId="0" fontId="32" fillId="0" borderId="0" xfId="0" applyFont="1"/>
    <xf numFmtId="165" fontId="29" fillId="0" borderId="0" xfId="0" applyNumberFormat="1" applyFont="1" applyAlignment="1">
      <alignment horizontal="right"/>
    </xf>
    <xf numFmtId="0" fontId="22" fillId="0" borderId="0" xfId="0" applyFont="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vertical="center" wrapText="1"/>
    </xf>
    <xf numFmtId="3" fontId="22" fillId="0" borderId="14" xfId="0" applyNumberFormat="1" applyFont="1" applyBorder="1" applyAlignment="1">
      <alignment horizontal="right" vertical="center"/>
    </xf>
    <xf numFmtId="3" fontId="15" fillId="0" borderId="16" xfId="2" applyNumberFormat="1" applyFont="1" applyFill="1" applyBorder="1"/>
    <xf numFmtId="0" fontId="15" fillId="0" borderId="16" xfId="0" applyFont="1" applyBorder="1"/>
    <xf numFmtId="0" fontId="15" fillId="0" borderId="20" xfId="0" applyFont="1" applyBorder="1" applyAlignment="1">
      <alignment horizontal="left"/>
    </xf>
    <xf numFmtId="0" fontId="15" fillId="0" borderId="21" xfId="0" applyFont="1" applyBorder="1" applyAlignment="1">
      <alignment horizontal="right"/>
    </xf>
    <xf numFmtId="3" fontId="15" fillId="0" borderId="21" xfId="0" applyNumberFormat="1" applyFont="1" applyBorder="1" applyAlignment="1">
      <alignment horizontal="right"/>
    </xf>
    <xf numFmtId="3" fontId="15" fillId="0" borderId="93" xfId="2" applyNumberFormat="1" applyFont="1" applyFill="1" applyBorder="1"/>
    <xf numFmtId="165" fontId="15" fillId="0" borderId="22" xfId="2" applyNumberFormat="1" applyFont="1" applyFill="1" applyBorder="1" applyAlignment="1">
      <alignment vertical="center"/>
    </xf>
    <xf numFmtId="0" fontId="29" fillId="0" borderId="0" xfId="0" applyFont="1" applyAlignment="1">
      <alignment vertical="top" wrapText="1"/>
    </xf>
    <xf numFmtId="0" fontId="15" fillId="0" borderId="0" xfId="0" applyFont="1" applyAlignment="1">
      <alignment vertical="center"/>
    </xf>
    <xf numFmtId="0" fontId="15" fillId="0" borderId="0" xfId="0" applyFont="1" applyAlignment="1">
      <alignment horizontal="left" vertical="center" wrapText="1"/>
    </xf>
    <xf numFmtId="0" fontId="22" fillId="0" borderId="12" xfId="0" applyFont="1" applyBorder="1"/>
    <xf numFmtId="0" fontId="22" fillId="0" borderId="13" xfId="0" applyFont="1" applyBorder="1"/>
    <xf numFmtId="0" fontId="22" fillId="0" borderId="14" xfId="0" applyFont="1" applyBorder="1"/>
    <xf numFmtId="0" fontId="22" fillId="0" borderId="91" xfId="0" applyFont="1" applyBorder="1"/>
    <xf numFmtId="9" fontId="22" fillId="0" borderId="0" xfId="2" applyFont="1" applyFill="1" applyBorder="1"/>
    <xf numFmtId="9" fontId="22" fillId="0" borderId="16" xfId="2" applyFont="1" applyFill="1" applyBorder="1"/>
    <xf numFmtId="0" fontId="15" fillId="0" borderId="17" xfId="0" applyFont="1" applyBorder="1"/>
    <xf numFmtId="9" fontId="15" fillId="0" borderId="0" xfId="2" applyFont="1" applyFill="1" applyBorder="1"/>
    <xf numFmtId="9" fontId="15" fillId="0" borderId="16" xfId="2" applyFont="1" applyFill="1" applyBorder="1"/>
    <xf numFmtId="9" fontId="15" fillId="0" borderId="0" xfId="2" applyFont="1" applyFill="1" applyBorder="1" applyAlignment="1">
      <alignment horizontal="right"/>
    </xf>
    <xf numFmtId="0" fontId="15" fillId="0" borderId="6" xfId="0" applyFont="1" applyBorder="1"/>
    <xf numFmtId="168" fontId="15" fillId="0" borderId="0" xfId="2" applyNumberFormat="1" applyFont="1" applyFill="1" applyBorder="1" applyAlignment="1">
      <alignment horizontal="right"/>
    </xf>
    <xf numFmtId="168" fontId="15" fillId="0" borderId="16" xfId="2" applyNumberFormat="1" applyFont="1" applyFill="1" applyBorder="1"/>
    <xf numFmtId="167" fontId="15" fillId="0" borderId="0" xfId="0" applyNumberFormat="1" applyFont="1" applyAlignment="1">
      <alignment horizontal="right"/>
    </xf>
    <xf numFmtId="167" fontId="15" fillId="0" borderId="0" xfId="0" applyNumberFormat="1" applyFont="1"/>
    <xf numFmtId="0" fontId="15" fillId="0" borderId="6" xfId="0" applyFont="1" applyBorder="1" applyAlignment="1">
      <alignment horizontal="left" indent="9"/>
    </xf>
    <xf numFmtId="168" fontId="15" fillId="0" borderId="0" xfId="2" applyNumberFormat="1" applyFont="1" applyFill="1" applyBorder="1"/>
    <xf numFmtId="168" fontId="15" fillId="0" borderId="5" xfId="2" applyNumberFormat="1" applyFont="1" applyFill="1" applyBorder="1"/>
    <xf numFmtId="0" fontId="15" fillId="0" borderId="16" xfId="0" applyFont="1" applyBorder="1" applyAlignment="1">
      <alignment vertical="center"/>
    </xf>
    <xf numFmtId="9" fontId="15" fillId="0" borderId="17" xfId="2" applyFont="1" applyFill="1" applyBorder="1" applyAlignment="1">
      <alignment horizontal="right" vertical="center"/>
    </xf>
    <xf numFmtId="0" fontId="15" fillId="0" borderId="2" xfId="0" applyFont="1" applyBorder="1"/>
    <xf numFmtId="1" fontId="15" fillId="0" borderId="2" xfId="0" applyNumberFormat="1" applyFont="1" applyBorder="1"/>
    <xf numFmtId="3" fontId="15" fillId="0" borderId="2" xfId="0" applyNumberFormat="1" applyFont="1" applyBorder="1" applyAlignment="1">
      <alignment horizontal="right"/>
    </xf>
    <xf numFmtId="165" fontId="22" fillId="0" borderId="92" xfId="0" applyNumberFormat="1" applyFont="1" applyBorder="1" applyAlignment="1">
      <alignment horizontal="right"/>
    </xf>
    <xf numFmtId="9" fontId="15" fillId="0" borderId="19" xfId="2" applyFont="1" applyFill="1" applyBorder="1" applyAlignment="1">
      <alignment vertical="center"/>
    </xf>
    <xf numFmtId="165" fontId="35" fillId="0" borderId="0" xfId="2" applyNumberFormat="1" applyFont="1" applyFill="1" applyBorder="1" applyAlignment="1">
      <alignment horizontal="right" vertical="center"/>
    </xf>
    <xf numFmtId="165" fontId="22" fillId="0" borderId="94" xfId="2" applyNumberFormat="1" applyFont="1" applyFill="1" applyBorder="1" applyAlignment="1">
      <alignment horizontal="right" vertical="center"/>
    </xf>
    <xf numFmtId="165" fontId="22" fillId="0" borderId="16" xfId="0" applyNumberFormat="1" applyFont="1" applyBorder="1" applyAlignment="1">
      <alignment horizontal="right"/>
    </xf>
    <xf numFmtId="165" fontId="15" fillId="0" borderId="17" xfId="0" applyNumberFormat="1" applyFont="1" applyBorder="1" applyAlignment="1">
      <alignment horizontal="right"/>
    </xf>
    <xf numFmtId="165" fontId="15" fillId="0" borderId="16" xfId="0" applyNumberFormat="1" applyFont="1" applyBorder="1" applyAlignment="1">
      <alignment horizontal="right"/>
    </xf>
    <xf numFmtId="165" fontId="15" fillId="0" borderId="0" xfId="2" applyNumberFormat="1" applyFont="1" applyFill="1" applyBorder="1" applyAlignment="1">
      <alignment horizontal="right"/>
    </xf>
    <xf numFmtId="165" fontId="26" fillId="0" borderId="0" xfId="2" applyNumberFormat="1" applyFont="1" applyFill="1" applyBorder="1" applyAlignment="1">
      <alignment horizontal="right"/>
    </xf>
    <xf numFmtId="0" fontId="15" fillId="0" borderId="6" xfId="0" applyFont="1" applyBorder="1" applyAlignment="1">
      <alignment horizontal="left" indent="11"/>
    </xf>
    <xf numFmtId="165" fontId="22" fillId="0" borderId="0" xfId="2" applyNumberFormat="1" applyFont="1" applyFill="1" applyBorder="1" applyAlignment="1">
      <alignment horizontal="right"/>
    </xf>
    <xf numFmtId="165" fontId="22" fillId="0" borderId="16" xfId="2" applyNumberFormat="1" applyFont="1" applyFill="1" applyBorder="1" applyAlignment="1">
      <alignment horizontal="right"/>
    </xf>
    <xf numFmtId="165" fontId="22" fillId="0" borderId="17" xfId="0" applyNumberFormat="1" applyFont="1" applyBorder="1" applyAlignment="1">
      <alignment horizontal="right"/>
    </xf>
    <xf numFmtId="0" fontId="63" fillId="0" borderId="0" xfId="0" applyFont="1"/>
    <xf numFmtId="165" fontId="15" fillId="0" borderId="0" xfId="2" applyNumberFormat="1" applyFont="1" applyFill="1" applyBorder="1" applyAlignment="1">
      <alignment vertical="center"/>
    </xf>
    <xf numFmtId="165" fontId="15" fillId="0" borderId="16" xfId="2" applyNumberFormat="1" applyFont="1" applyFill="1" applyBorder="1" applyAlignment="1">
      <alignment horizontal="right"/>
    </xf>
    <xf numFmtId="3" fontId="22" fillId="0" borderId="92" xfId="0" applyNumberFormat="1" applyFont="1" applyBorder="1" applyAlignment="1">
      <alignment horizontal="right"/>
    </xf>
    <xf numFmtId="165" fontId="22" fillId="0" borderId="19" xfId="2" applyNumberFormat="1" applyFont="1" applyFill="1" applyBorder="1" applyAlignment="1">
      <alignment horizontal="right"/>
    </xf>
    <xf numFmtId="165" fontId="15" fillId="0" borderId="0" xfId="0" applyNumberFormat="1" applyFont="1"/>
    <xf numFmtId="165" fontId="15" fillId="0" borderId="16" xfId="0" applyNumberFormat="1" applyFont="1" applyBorder="1"/>
    <xf numFmtId="0" fontId="15" fillId="0" borderId="17" xfId="0" applyFont="1" applyBorder="1" applyAlignment="1">
      <alignment horizontal="right"/>
    </xf>
    <xf numFmtId="3" fontId="15" fillId="0" borderId="92" xfId="0" applyNumberFormat="1" applyFont="1" applyBorder="1" applyAlignment="1">
      <alignment horizontal="right"/>
    </xf>
    <xf numFmtId="165" fontId="15" fillId="0" borderId="19" xfId="2" applyNumberFormat="1" applyFont="1" applyFill="1" applyBorder="1" applyAlignment="1">
      <alignment horizontal="right"/>
    </xf>
    <xf numFmtId="165" fontId="15" fillId="0" borderId="17" xfId="2" applyNumberFormat="1" applyFont="1" applyFill="1" applyBorder="1" applyAlignment="1">
      <alignment horizontal="right"/>
    </xf>
    <xf numFmtId="0" fontId="22" fillId="0" borderId="23" xfId="0" applyFont="1" applyBorder="1" applyAlignment="1">
      <alignment horizontal="center"/>
    </xf>
    <xf numFmtId="0" fontId="22" fillId="0" borderId="95" xfId="0" applyFont="1" applyBorder="1" applyAlignment="1">
      <alignment horizontal="center"/>
    </xf>
    <xf numFmtId="0" fontId="22" fillId="0" borderId="24" xfId="0" applyFont="1" applyBorder="1" applyAlignment="1">
      <alignment horizontal="center"/>
    </xf>
    <xf numFmtId="0" fontId="22" fillId="0" borderId="96" xfId="0" applyFont="1" applyBorder="1" applyAlignment="1">
      <alignment horizontal="center"/>
    </xf>
    <xf numFmtId="0" fontId="22" fillId="0" borderId="17" xfId="0" applyFont="1" applyBorder="1"/>
    <xf numFmtId="9" fontId="26" fillId="0" borderId="28" xfId="0" applyNumberFormat="1" applyFont="1" applyBorder="1" applyAlignment="1">
      <alignment horizontal="center"/>
    </xf>
    <xf numFmtId="9" fontId="26" fillId="0" borderId="0" xfId="0" applyNumberFormat="1" applyFont="1" applyAlignment="1">
      <alignment horizontal="center"/>
    </xf>
    <xf numFmtId="9" fontId="26" fillId="0" borderId="29" xfId="0" applyNumberFormat="1" applyFont="1" applyBorder="1" applyAlignment="1">
      <alignment horizontal="center"/>
    </xf>
    <xf numFmtId="9" fontId="15" fillId="0" borderId="0" xfId="0" applyNumberFormat="1" applyFont="1" applyAlignment="1">
      <alignment horizontal="center"/>
    </xf>
    <xf numFmtId="9" fontId="31" fillId="0" borderId="28" xfId="0" applyNumberFormat="1" applyFont="1" applyBorder="1" applyAlignment="1">
      <alignment horizontal="center"/>
    </xf>
    <xf numFmtId="9" fontId="31" fillId="0" borderId="0" xfId="0" applyNumberFormat="1" applyFont="1" applyAlignment="1">
      <alignment horizontal="center"/>
    </xf>
    <xf numFmtId="9" fontId="31" fillId="0" borderId="29" xfId="0" applyNumberFormat="1" applyFont="1" applyBorder="1" applyAlignment="1">
      <alignment horizontal="center"/>
    </xf>
    <xf numFmtId="9" fontId="26" fillId="0" borderId="28" xfId="2" applyFont="1" applyBorder="1" applyAlignment="1">
      <alignment horizontal="center"/>
    </xf>
    <xf numFmtId="9" fontId="26" fillId="0" borderId="0" xfId="2" applyFont="1" applyBorder="1" applyAlignment="1">
      <alignment horizontal="center"/>
    </xf>
    <xf numFmtId="9" fontId="26" fillId="0" borderId="29" xfId="2" applyFont="1" applyBorder="1" applyAlignment="1">
      <alignment horizontal="center"/>
    </xf>
    <xf numFmtId="9" fontId="26" fillId="0" borderId="32" xfId="2" applyFont="1" applyBorder="1" applyAlignment="1">
      <alignment horizontal="center"/>
    </xf>
    <xf numFmtId="9" fontId="26" fillId="0" borderId="97" xfId="2" applyFont="1" applyBorder="1" applyAlignment="1">
      <alignment horizontal="center"/>
    </xf>
    <xf numFmtId="9" fontId="26" fillId="0" borderId="33" xfId="2" applyFont="1" applyBorder="1" applyAlignment="1">
      <alignment horizontal="center"/>
    </xf>
    <xf numFmtId="0" fontId="22" fillId="0" borderId="2" xfId="0" applyFont="1" applyBorder="1" applyAlignment="1">
      <alignment horizontal="left" vertical="center"/>
    </xf>
    <xf numFmtId="0" fontId="22" fillId="0" borderId="11" xfId="0" applyFont="1" applyBorder="1" applyAlignment="1">
      <alignment horizontal="right" vertical="center"/>
    </xf>
    <xf numFmtId="0" fontId="22" fillId="0" borderId="19" xfId="0" applyFont="1" applyBorder="1" applyAlignment="1">
      <alignment horizontal="right" vertical="center"/>
    </xf>
    <xf numFmtId="0" fontId="15" fillId="0" borderId="92" xfId="0" applyFont="1" applyBorder="1"/>
    <xf numFmtId="0" fontId="15" fillId="0" borderId="19" xfId="0" applyFont="1" applyBorder="1"/>
    <xf numFmtId="0" fontId="22" fillId="0" borderId="6" xfId="0" applyFont="1" applyBorder="1" applyAlignment="1">
      <alignment horizontal="left" vertical="top" wrapText="1"/>
    </xf>
    <xf numFmtId="167" fontId="22" fillId="0" borderId="0" xfId="0" applyNumberFormat="1" applyFont="1" applyAlignment="1">
      <alignment vertical="top"/>
    </xf>
    <xf numFmtId="167" fontId="22" fillId="0" borderId="16" xfId="0" applyNumberFormat="1" applyFont="1" applyBorder="1" applyAlignment="1">
      <alignment vertical="top"/>
    </xf>
    <xf numFmtId="0" fontId="15" fillId="0" borderId="17" xfId="0" applyFont="1" applyBorder="1" applyAlignment="1">
      <alignment vertical="top"/>
    </xf>
    <xf numFmtId="0" fontId="22" fillId="0" borderId="0" xfId="0" applyFont="1" applyAlignment="1">
      <alignment vertical="top"/>
    </xf>
    <xf numFmtId="0" fontId="22" fillId="0" borderId="6" xfId="0" applyFont="1" applyBorder="1" applyAlignment="1">
      <alignment horizontal="left" vertical="center" wrapText="1"/>
    </xf>
    <xf numFmtId="167" fontId="22" fillId="0" borderId="0" xfId="0" applyNumberFormat="1" applyFont="1"/>
    <xf numFmtId="167" fontId="22" fillId="0" borderId="16" xfId="0" applyNumberFormat="1" applyFont="1" applyBorder="1"/>
    <xf numFmtId="167" fontId="26" fillId="0" borderId="0" xfId="0" applyNumberFormat="1" applyFont="1"/>
    <xf numFmtId="167" fontId="15" fillId="0" borderId="5" xfId="0" applyNumberFormat="1" applyFont="1" applyBorder="1"/>
    <xf numFmtId="167" fontId="26" fillId="0" borderId="0" xfId="0" applyNumberFormat="1" applyFont="1" applyAlignment="1">
      <alignment horizontal="right"/>
    </xf>
    <xf numFmtId="0" fontId="48" fillId="0" borderId="0" xfId="0" applyFont="1" applyAlignment="1">
      <alignment horizontal="right"/>
    </xf>
    <xf numFmtId="167" fontId="48" fillId="0" borderId="0" xfId="0" applyNumberFormat="1" applyFont="1"/>
    <xf numFmtId="167" fontId="15" fillId="0" borderId="16" xfId="0" applyNumberFormat="1" applyFont="1" applyBorder="1"/>
    <xf numFmtId="165" fontId="15" fillId="0" borderId="17" xfId="2" applyNumberFormat="1" applyFont="1" applyFill="1" applyBorder="1"/>
    <xf numFmtId="0" fontId="23" fillId="0" borderId="6" xfId="0" applyFont="1" applyBorder="1"/>
    <xf numFmtId="0" fontId="22" fillId="0" borderId="18" xfId="0" applyFont="1" applyBorder="1"/>
    <xf numFmtId="165" fontId="22" fillId="0" borderId="2" xfId="0" applyNumberFormat="1" applyFont="1" applyBorder="1"/>
    <xf numFmtId="165" fontId="22" fillId="0" borderId="92" xfId="0" applyNumberFormat="1" applyFont="1" applyBorder="1"/>
    <xf numFmtId="0" fontId="22" fillId="0" borderId="19" xfId="0" applyFont="1" applyBorder="1"/>
    <xf numFmtId="165" fontId="22" fillId="0" borderId="0" xfId="0" applyNumberFormat="1" applyFont="1"/>
    <xf numFmtId="165" fontId="22" fillId="0" borderId="16" xfId="0" applyNumberFormat="1" applyFont="1" applyBorder="1"/>
    <xf numFmtId="165" fontId="26" fillId="0" borderId="94" xfId="0" applyNumberFormat="1" applyFont="1" applyBorder="1"/>
    <xf numFmtId="165" fontId="15" fillId="0" borderId="21" xfId="0" applyNumberFormat="1" applyFont="1" applyBorder="1"/>
    <xf numFmtId="165" fontId="15" fillId="0" borderId="93" xfId="0" applyNumberFormat="1" applyFont="1" applyBorder="1"/>
    <xf numFmtId="0" fontId="15" fillId="0" borderId="22" xfId="0" applyFont="1" applyBorder="1"/>
    <xf numFmtId="0" fontId="14" fillId="3" borderId="0" xfId="0" applyFont="1" applyFill="1" applyAlignment="1">
      <alignment horizontal="left" vertical="center" wrapText="1"/>
    </xf>
    <xf numFmtId="0" fontId="22" fillId="0" borderId="34" xfId="0" applyFont="1" applyBorder="1" applyAlignment="1">
      <alignment horizontal="center"/>
    </xf>
    <xf numFmtId="165" fontId="22" fillId="0" borderId="13" xfId="2" applyNumberFormat="1" applyFont="1" applyFill="1" applyBorder="1"/>
    <xf numFmtId="165" fontId="22" fillId="0" borderId="98" xfId="2" applyNumberFormat="1" applyFont="1" applyFill="1" applyBorder="1"/>
    <xf numFmtId="165" fontId="22" fillId="0" borderId="99" xfId="2" applyNumberFormat="1" applyFont="1" applyFill="1" applyBorder="1"/>
    <xf numFmtId="0" fontId="18" fillId="0" borderId="91" xfId="0" applyFont="1" applyBorder="1" applyAlignment="1">
      <alignment horizontal="right" vertical="center"/>
    </xf>
    <xf numFmtId="165" fontId="15" fillId="0" borderId="5" xfId="0" applyNumberFormat="1" applyFont="1" applyBorder="1"/>
    <xf numFmtId="0" fontId="18" fillId="0" borderId="17" xfId="0" applyFont="1" applyBorder="1" applyAlignment="1">
      <alignment horizontal="right" vertical="center"/>
    </xf>
    <xf numFmtId="165" fontId="35" fillId="0" borderId="29" xfId="0" applyNumberFormat="1" applyFont="1" applyBorder="1"/>
    <xf numFmtId="165" fontId="35" fillId="0" borderId="5" xfId="0" applyNumberFormat="1" applyFont="1" applyBorder="1"/>
    <xf numFmtId="0" fontId="17" fillId="0" borderId="29" xfId="0" applyFont="1" applyBorder="1" applyAlignment="1">
      <alignment horizontal="center" vertical="center"/>
    </xf>
    <xf numFmtId="0" fontId="17" fillId="0" borderId="5" xfId="0" applyFont="1" applyBorder="1" applyAlignment="1">
      <alignment horizontal="center" vertical="center"/>
    </xf>
    <xf numFmtId="0" fontId="22" fillId="0" borderId="100" xfId="0" applyFont="1" applyBorder="1" applyAlignment="1">
      <alignment vertical="center"/>
    </xf>
    <xf numFmtId="165" fontId="22" fillId="0" borderId="101" xfId="0" applyNumberFormat="1" applyFont="1" applyBorder="1"/>
    <xf numFmtId="165" fontId="22" fillId="0" borderId="102" xfId="2" applyNumberFormat="1" applyFont="1" applyFill="1" applyBorder="1"/>
    <xf numFmtId="165" fontId="22" fillId="0" borderId="103" xfId="2" applyNumberFormat="1" applyFont="1" applyFill="1" applyBorder="1"/>
    <xf numFmtId="0" fontId="22" fillId="0" borderId="104" xfId="0" applyFont="1" applyBorder="1" applyAlignment="1">
      <alignment horizontal="right"/>
    </xf>
    <xf numFmtId="166" fontId="22" fillId="0" borderId="0" xfId="1" applyNumberFormat="1" applyFont="1" applyFill="1" applyBorder="1"/>
    <xf numFmtId="166" fontId="22" fillId="0" borderId="5" xfId="1" applyNumberFormat="1" applyFont="1" applyFill="1" applyBorder="1"/>
    <xf numFmtId="166" fontId="15" fillId="0" borderId="0" xfId="1" applyNumberFormat="1" applyFont="1" applyFill="1" applyBorder="1"/>
    <xf numFmtId="166" fontId="15" fillId="0" borderId="5" xfId="1" applyNumberFormat="1" applyFont="1" applyFill="1" applyBorder="1"/>
    <xf numFmtId="3" fontId="22" fillId="0" borderId="5" xfId="0" applyNumberFormat="1" applyFont="1" applyBorder="1" applyAlignment="1">
      <alignment horizontal="right"/>
    </xf>
    <xf numFmtId="3" fontId="15" fillId="0" borderId="5" xfId="0" applyNumberFormat="1" applyFont="1" applyBorder="1" applyAlignment="1">
      <alignment horizontal="right"/>
    </xf>
    <xf numFmtId="3" fontId="15" fillId="0" borderId="5" xfId="0" applyNumberFormat="1" applyFont="1" applyBorder="1"/>
    <xf numFmtId="0" fontId="27" fillId="0" borderId="2" xfId="0" applyFont="1" applyBorder="1"/>
    <xf numFmtId="0" fontId="27" fillId="0" borderId="3" xfId="0" applyFont="1" applyBorder="1"/>
    <xf numFmtId="165" fontId="22" fillId="0" borderId="19" xfId="2" applyNumberFormat="1" applyFont="1" applyFill="1" applyBorder="1"/>
    <xf numFmtId="165" fontId="15" fillId="0" borderId="5" xfId="2" applyNumberFormat="1" applyFont="1" applyFill="1" applyBorder="1" applyAlignment="1">
      <alignment horizontal="right"/>
    </xf>
    <xf numFmtId="2" fontId="15" fillId="0" borderId="0" xfId="2" applyNumberFormat="1" applyFont="1" applyFill="1" applyBorder="1" applyAlignment="1">
      <alignment horizontal="right"/>
    </xf>
    <xf numFmtId="2" fontId="15" fillId="0" borderId="5" xfId="2" applyNumberFormat="1" applyFont="1" applyFill="1" applyBorder="1" applyAlignment="1">
      <alignment horizontal="right"/>
    </xf>
    <xf numFmtId="0" fontId="15" fillId="0" borderId="20" xfId="0" applyFont="1" applyBorder="1"/>
    <xf numFmtId="3" fontId="15" fillId="0" borderId="10" xfId="0" applyNumberFormat="1" applyFont="1" applyBorder="1" applyAlignment="1">
      <alignment horizontal="right"/>
    </xf>
    <xf numFmtId="165" fontId="15" fillId="0" borderId="22" xfId="2" applyNumberFormat="1" applyFont="1" applyFill="1" applyBorder="1"/>
    <xf numFmtId="0" fontId="13" fillId="0" borderId="0" xfId="0" applyFont="1"/>
    <xf numFmtId="0" fontId="37" fillId="0" borderId="0" xfId="0" applyFont="1" applyAlignment="1">
      <alignment horizontal="left" vertical="center" wrapText="1"/>
    </xf>
    <xf numFmtId="0" fontId="37" fillId="0" borderId="0" xfId="0" applyFont="1" applyAlignment="1">
      <alignment horizontal="left" vertical="center" wrapText="1"/>
    </xf>
    <xf numFmtId="0" fontId="22" fillId="0" borderId="11" xfId="0" applyFont="1" applyBorder="1"/>
    <xf numFmtId="0" fontId="22" fillId="0" borderId="13" xfId="0" applyFont="1" applyBorder="1" applyAlignment="1">
      <alignment vertical="center"/>
    </xf>
    <xf numFmtId="0" fontId="65" fillId="0" borderId="13" xfId="4" applyFont="1" applyFill="1" applyBorder="1" applyAlignment="1">
      <alignment vertical="center"/>
    </xf>
    <xf numFmtId="0" fontId="65" fillId="0" borderId="14" xfId="4" applyFont="1" applyFill="1" applyBorder="1" applyAlignment="1">
      <alignment vertical="center"/>
    </xf>
    <xf numFmtId="0" fontId="65" fillId="0" borderId="0" xfId="4" applyFont="1" applyFill="1" applyBorder="1" applyAlignment="1">
      <alignment vertical="center"/>
    </xf>
    <xf numFmtId="0" fontId="15" fillId="0" borderId="6" xfId="0" applyFont="1" applyBorder="1" applyAlignment="1">
      <alignment vertical="center"/>
    </xf>
    <xf numFmtId="9" fontId="22" fillId="0" borderId="0" xfId="4" applyNumberFormat="1" applyFont="1" applyFill="1" applyBorder="1" applyAlignment="1">
      <alignment vertical="center" wrapText="1"/>
    </xf>
    <xf numFmtId="9" fontId="22" fillId="0" borderId="16" xfId="4" applyNumberFormat="1" applyFont="1" applyFill="1" applyBorder="1" applyAlignment="1">
      <alignment vertical="center" wrapText="1"/>
    </xf>
    <xf numFmtId="9" fontId="22" fillId="0" borderId="0" xfId="4" applyNumberFormat="1" applyFont="1" applyFill="1" applyBorder="1" applyAlignment="1">
      <alignment horizontal="right" vertical="center" wrapText="1"/>
    </xf>
    <xf numFmtId="1" fontId="15" fillId="0" borderId="0" xfId="0" applyNumberFormat="1" applyFont="1" applyAlignment="1">
      <alignment horizontal="right" vertical="center"/>
    </xf>
    <xf numFmtId="1" fontId="15" fillId="0" borderId="0" xfId="4" applyNumberFormat="1" applyFont="1" applyFill="1" applyBorder="1" applyAlignment="1">
      <alignment vertical="center" wrapText="1"/>
    </xf>
    <xf numFmtId="1" fontId="15" fillId="0" borderId="16" xfId="4" applyNumberFormat="1" applyFont="1" applyFill="1" applyBorder="1" applyAlignment="1">
      <alignment vertical="center" wrapText="1"/>
    </xf>
    <xf numFmtId="0" fontId="22" fillId="0" borderId="18" xfId="0" applyFont="1" applyBorder="1" applyAlignment="1">
      <alignment vertical="center"/>
    </xf>
    <xf numFmtId="0" fontId="65" fillId="0" borderId="2" xfId="4" applyFont="1" applyFill="1" applyBorder="1" applyAlignment="1">
      <alignment vertical="center" wrapText="1"/>
    </xf>
    <xf numFmtId="0" fontId="65" fillId="0" borderId="92" xfId="4" applyFont="1" applyFill="1" applyBorder="1" applyAlignment="1">
      <alignment vertical="center" wrapText="1"/>
    </xf>
    <xf numFmtId="0" fontId="65" fillId="0" borderId="0" xfId="4" applyFont="1" applyFill="1" applyBorder="1" applyAlignment="1">
      <alignment vertical="center" wrapText="1"/>
    </xf>
    <xf numFmtId="3" fontId="15" fillId="0" borderId="16" xfId="2" applyNumberFormat="1" applyFont="1" applyFill="1" applyBorder="1" applyAlignment="1">
      <alignment horizontal="right" vertical="top" wrapText="1"/>
    </xf>
    <xf numFmtId="9" fontId="15" fillId="0" borderId="0" xfId="4" applyNumberFormat="1" applyFont="1" applyFill="1" applyBorder="1" applyAlignment="1">
      <alignment vertical="top" wrapText="1"/>
    </xf>
    <xf numFmtId="9" fontId="15" fillId="0" borderId="16" xfId="4" applyNumberFormat="1" applyFont="1" applyFill="1" applyBorder="1" applyAlignment="1">
      <alignment vertical="top" wrapText="1"/>
    </xf>
    <xf numFmtId="9" fontId="15" fillId="0" borderId="0" xfId="4" applyNumberFormat="1" applyFont="1" applyFill="1" applyBorder="1" applyAlignment="1">
      <alignment horizontal="right" vertical="top" wrapText="1"/>
    </xf>
    <xf numFmtId="9" fontId="15" fillId="0" borderId="16" xfId="4" applyNumberFormat="1" applyFont="1" applyFill="1" applyBorder="1" applyAlignment="1">
      <alignment horizontal="right" vertical="top" wrapText="1"/>
    </xf>
    <xf numFmtId="9" fontId="15" fillId="0" borderId="2" xfId="4" applyNumberFormat="1" applyFont="1" applyFill="1" applyBorder="1" applyAlignment="1">
      <alignment horizontal="right" vertical="top" wrapText="1"/>
    </xf>
    <xf numFmtId="9" fontId="15" fillId="0" borderId="92" xfId="4" applyNumberFormat="1" applyFont="1" applyFill="1" applyBorder="1" applyAlignment="1">
      <alignment horizontal="right" vertical="top" wrapText="1"/>
    </xf>
    <xf numFmtId="165" fontId="15" fillId="0" borderId="0" xfId="2" applyNumberFormat="1" applyFont="1" applyFill="1" applyBorder="1" applyAlignment="1">
      <alignment vertical="center" wrapText="1"/>
    </xf>
    <xf numFmtId="1" fontId="15" fillId="0" borderId="0" xfId="4" applyNumberFormat="1" applyFont="1" applyFill="1" applyBorder="1" applyAlignment="1">
      <alignment horizontal="right" vertical="center" wrapText="1"/>
    </xf>
    <xf numFmtId="1" fontId="15" fillId="0" borderId="2" xfId="0" applyNumberFormat="1" applyFont="1" applyBorder="1" applyAlignment="1">
      <alignment horizontal="right" vertical="center"/>
    </xf>
    <xf numFmtId="1" fontId="15" fillId="0" borderId="2" xfId="4" applyNumberFormat="1" applyFont="1" applyFill="1" applyBorder="1" applyAlignment="1">
      <alignment vertical="center" wrapText="1"/>
    </xf>
    <xf numFmtId="1" fontId="15" fillId="0" borderId="92" xfId="4" applyNumberFormat="1" applyFont="1" applyFill="1" applyBorder="1" applyAlignment="1">
      <alignment vertical="center" wrapText="1"/>
    </xf>
    <xf numFmtId="1" fontId="15" fillId="0" borderId="16" xfId="4" applyNumberFormat="1" applyFont="1" applyFill="1" applyBorder="1" applyAlignment="1">
      <alignment horizontal="right" vertical="center" wrapText="1"/>
    </xf>
    <xf numFmtId="9" fontId="22" fillId="0" borderId="0" xfId="0" applyNumberFormat="1" applyFont="1" applyAlignment="1">
      <alignment horizontal="right" vertical="center"/>
    </xf>
    <xf numFmtId="9" fontId="22" fillId="0" borderId="0" xfId="0" applyNumberFormat="1" applyFont="1" applyAlignment="1">
      <alignment vertical="center"/>
    </xf>
    <xf numFmtId="9" fontId="22" fillId="0" borderId="16" xfId="0" applyNumberFormat="1" applyFont="1" applyBorder="1" applyAlignment="1">
      <alignment vertical="center"/>
    </xf>
    <xf numFmtId="166" fontId="22" fillId="0" borderId="0" xfId="1" applyNumberFormat="1" applyFont="1" applyFill="1" applyBorder="1" applyAlignment="1">
      <alignment horizontal="right"/>
    </xf>
    <xf numFmtId="166" fontId="22" fillId="0" borderId="16" xfId="1" applyNumberFormat="1" applyFont="1" applyFill="1" applyBorder="1" applyAlignment="1">
      <alignment horizontal="right"/>
    </xf>
    <xf numFmtId="0" fontId="15" fillId="0" borderId="6" xfId="0" applyFont="1" applyBorder="1" applyAlignment="1">
      <alignment horizontal="left" vertical="center"/>
    </xf>
    <xf numFmtId="166" fontId="15" fillId="0" borderId="0" xfId="1" applyNumberFormat="1" applyFont="1" applyFill="1" applyBorder="1" applyAlignment="1">
      <alignment horizontal="right"/>
    </xf>
    <xf numFmtId="166" fontId="15" fillId="0" borderId="16" xfId="1" applyNumberFormat="1" applyFont="1" applyFill="1" applyBorder="1" applyAlignment="1">
      <alignment horizontal="right"/>
    </xf>
    <xf numFmtId="3" fontId="15" fillId="0" borderId="0" xfId="0" applyNumberFormat="1" applyFont="1" applyAlignment="1">
      <alignment horizontal="right" vertical="center"/>
    </xf>
    <xf numFmtId="0" fontId="22" fillId="0" borderId="105" xfId="0" applyFont="1" applyBorder="1" applyAlignment="1">
      <alignment horizontal="left" vertical="center"/>
    </xf>
    <xf numFmtId="3" fontId="22" fillId="0" borderId="105" xfId="0" applyNumberFormat="1" applyFont="1" applyBorder="1" applyAlignment="1">
      <alignment horizontal="right" vertical="center"/>
    </xf>
    <xf numFmtId="166" fontId="22" fillId="0" borderId="105" xfId="1" applyNumberFormat="1" applyFont="1" applyFill="1" applyBorder="1" applyAlignment="1">
      <alignment horizontal="right"/>
    </xf>
    <xf numFmtId="166" fontId="22" fillId="0" borderId="106" xfId="1" applyNumberFormat="1" applyFont="1" applyFill="1" applyBorder="1" applyAlignment="1">
      <alignment horizontal="right"/>
    </xf>
    <xf numFmtId="0" fontId="66" fillId="0" borderId="0" xfId="0" applyFont="1" applyAlignment="1">
      <alignment horizontal="left" vertical="top" wrapText="1"/>
    </xf>
    <xf numFmtId="0" fontId="66" fillId="0" borderId="0" xfId="0" applyFont="1" applyAlignment="1">
      <alignment vertical="top" wrapText="1"/>
    </xf>
    <xf numFmtId="0" fontId="67" fillId="4" borderId="107" xfId="0" applyFont="1" applyFill="1" applyBorder="1" applyAlignment="1">
      <alignment horizontal="left" vertical="center"/>
    </xf>
    <xf numFmtId="0" fontId="4" fillId="0" borderId="107" xfId="0" applyFont="1" applyBorder="1" applyAlignment="1">
      <alignment vertical="top"/>
    </xf>
    <xf numFmtId="0" fontId="4" fillId="4" borderId="107" xfId="0" applyFont="1" applyFill="1" applyBorder="1" applyAlignment="1">
      <alignment vertical="top"/>
    </xf>
    <xf numFmtId="0" fontId="18" fillId="5" borderId="107" xfId="0" applyFont="1" applyFill="1" applyBorder="1" applyAlignment="1">
      <alignment horizontal="left" vertical="center"/>
    </xf>
    <xf numFmtId="0" fontId="16" fillId="0" borderId="107" xfId="0" applyFont="1" applyBorder="1" applyAlignment="1">
      <alignment vertical="top"/>
    </xf>
    <xf numFmtId="0" fontId="16" fillId="6" borderId="107" xfId="0" applyFont="1" applyFill="1" applyBorder="1" applyAlignment="1">
      <alignment vertical="top"/>
    </xf>
    <xf numFmtId="0" fontId="18" fillId="0" borderId="107" xfId="0" applyFont="1" applyBorder="1" applyAlignment="1">
      <alignment horizontal="left" vertical="center" wrapText="1"/>
    </xf>
    <xf numFmtId="0" fontId="16" fillId="0" borderId="107" xfId="0" applyFont="1" applyBorder="1"/>
    <xf numFmtId="0" fontId="16" fillId="7" borderId="107" xfId="0" applyFont="1" applyFill="1" applyBorder="1"/>
    <xf numFmtId="0" fontId="22" fillId="8" borderId="107" xfId="0" applyFont="1" applyFill="1" applyBorder="1" applyAlignment="1">
      <alignment horizontal="left" vertical="top" wrapText="1"/>
    </xf>
    <xf numFmtId="0" fontId="16" fillId="0" borderId="107" xfId="0" applyFont="1" applyBorder="1" applyAlignment="1">
      <alignment horizontal="left" vertical="top"/>
    </xf>
    <xf numFmtId="0" fontId="16" fillId="8" borderId="107" xfId="0" applyFont="1" applyFill="1" applyBorder="1" applyAlignment="1">
      <alignment horizontal="left" vertical="top"/>
    </xf>
    <xf numFmtId="0" fontId="22" fillId="5" borderId="107" xfId="0" applyFont="1" applyFill="1" applyBorder="1" applyAlignment="1">
      <alignment horizontal="left" vertical="top"/>
    </xf>
    <xf numFmtId="0" fontId="22" fillId="5" borderId="107" xfId="0" applyFont="1" applyFill="1" applyBorder="1" applyAlignment="1">
      <alignment horizontal="left" vertical="top" wrapText="1"/>
    </xf>
    <xf numFmtId="0" fontId="16" fillId="5" borderId="107" xfId="0" applyFont="1" applyFill="1" applyBorder="1" applyAlignment="1">
      <alignment vertical="top"/>
    </xf>
    <xf numFmtId="0" fontId="22" fillId="0" borderId="107" xfId="0" applyFont="1" applyBorder="1" applyAlignment="1">
      <alignment horizontal="left" vertical="top" wrapText="1"/>
    </xf>
    <xf numFmtId="0" fontId="22" fillId="0" borderId="107" xfId="0" quotePrefix="1" applyFont="1" applyBorder="1" applyAlignment="1">
      <alignment horizontal="center" vertical="top"/>
    </xf>
    <xf numFmtId="0" fontId="15" fillId="0" borderId="107" xfId="0" applyFont="1" applyBorder="1" applyAlignment="1">
      <alignment vertical="top"/>
    </xf>
    <xf numFmtId="0" fontId="16" fillId="0" borderId="107" xfId="0" applyFont="1" applyBorder="1" applyAlignment="1">
      <alignment vertical="top" wrapText="1"/>
    </xf>
    <xf numFmtId="0" fontId="15" fillId="0" borderId="107" xfId="0" applyFont="1" applyBorder="1" applyAlignment="1">
      <alignment vertical="top" wrapText="1"/>
    </xf>
    <xf numFmtId="0" fontId="22" fillId="0" borderId="107" xfId="0" quotePrefix="1" applyFont="1" applyBorder="1" applyAlignment="1">
      <alignment horizontal="center" vertical="top" wrapText="1"/>
    </xf>
    <xf numFmtId="0" fontId="16" fillId="0" borderId="107" xfId="0" quotePrefix="1" applyFont="1" applyBorder="1" applyAlignment="1">
      <alignment vertical="top" wrapText="1"/>
    </xf>
    <xf numFmtId="0" fontId="27" fillId="0" borderId="107" xfId="0" quotePrefix="1" applyFont="1" applyBorder="1" applyAlignment="1">
      <alignment vertical="top" wrapText="1"/>
    </xf>
    <xf numFmtId="0" fontId="15" fillId="0" borderId="107" xfId="0" applyFont="1" applyBorder="1" applyAlignment="1">
      <alignment horizontal="left" vertical="top" wrapText="1"/>
    </xf>
    <xf numFmtId="0" fontId="15" fillId="0" borderId="107" xfId="4" applyFont="1" applyFill="1" applyBorder="1" applyAlignment="1">
      <alignment vertical="top" wrapText="1"/>
    </xf>
    <xf numFmtId="0" fontId="26" fillId="0" borderId="107" xfId="0" applyFont="1" applyBorder="1" applyAlignment="1">
      <alignment horizontal="left" vertical="top" wrapText="1"/>
    </xf>
    <xf numFmtId="0" fontId="68" fillId="0" borderId="107" xfId="0" applyFont="1" applyBorder="1" applyAlignment="1">
      <alignment vertical="top"/>
    </xf>
    <xf numFmtId="0" fontId="22" fillId="0" borderId="107" xfId="0" applyFont="1" applyBorder="1" applyAlignment="1">
      <alignment horizontal="left" vertical="top" wrapText="1"/>
    </xf>
    <xf numFmtId="0" fontId="16" fillId="9" borderId="107" xfId="0" applyFont="1" applyFill="1" applyBorder="1" applyAlignment="1">
      <alignment vertical="top"/>
    </xf>
    <xf numFmtId="0" fontId="27" fillId="0" borderId="107" xfId="0" applyFont="1" applyBorder="1" applyAlignment="1">
      <alignment vertical="top" wrapText="1"/>
    </xf>
    <xf numFmtId="0" fontId="0" fillId="0" borderId="107" xfId="0" quotePrefix="1" applyBorder="1" applyAlignment="1">
      <alignment wrapText="1"/>
    </xf>
    <xf numFmtId="0" fontId="69" fillId="0" borderId="107" xfId="0" quotePrefix="1" applyFont="1" applyBorder="1" applyAlignment="1">
      <alignment vertical="top" wrapText="1"/>
    </xf>
    <xf numFmtId="0" fontId="2" fillId="0" borderId="107" xfId="0" applyFont="1" applyBorder="1" applyAlignment="1">
      <alignment vertical="top"/>
    </xf>
    <xf numFmtId="0" fontId="22" fillId="5" borderId="107" xfId="0" applyFont="1" applyFill="1" applyBorder="1" applyAlignment="1">
      <alignment horizontal="left" vertical="top"/>
    </xf>
    <xf numFmtId="0" fontId="22" fillId="8" borderId="107" xfId="0" applyFont="1" applyFill="1" applyBorder="1" applyAlignment="1">
      <alignment horizontal="left" vertical="top" wrapText="1"/>
    </xf>
    <xf numFmtId="0" fontId="16" fillId="8" borderId="107" xfId="0" applyFont="1" applyFill="1" applyBorder="1" applyAlignment="1">
      <alignment vertical="top"/>
    </xf>
    <xf numFmtId="0" fontId="22" fillId="9" borderId="107" xfId="0" applyFont="1" applyFill="1" applyBorder="1" applyAlignment="1">
      <alignment vertical="top" wrapText="1"/>
    </xf>
    <xf numFmtId="0" fontId="68" fillId="9" borderId="107" xfId="0" applyFont="1" applyFill="1" applyBorder="1" applyAlignment="1">
      <alignment vertical="top" wrapText="1"/>
    </xf>
    <xf numFmtId="0" fontId="22" fillId="0" borderId="108" xfId="0" applyFont="1" applyBorder="1" applyAlignment="1">
      <alignment horizontal="left" vertical="top" wrapText="1"/>
    </xf>
    <xf numFmtId="0" fontId="0" fillId="0" borderId="107" xfId="0" applyBorder="1" applyAlignment="1">
      <alignment vertical="top" wrapText="1"/>
    </xf>
    <xf numFmtId="0" fontId="22" fillId="0" borderId="109" xfId="0" applyFont="1" applyBorder="1" applyAlignment="1">
      <alignment horizontal="left" vertical="top" wrapText="1"/>
    </xf>
    <xf numFmtId="0" fontId="22" fillId="0" borderId="110" xfId="0" applyFont="1" applyBorder="1" applyAlignment="1">
      <alignment horizontal="left" vertical="top" wrapText="1"/>
    </xf>
    <xf numFmtId="0" fontId="0" fillId="0" borderId="107" xfId="0" applyBorder="1" applyAlignment="1">
      <alignment vertical="top"/>
    </xf>
    <xf numFmtId="0" fontId="15" fillId="9" borderId="107" xfId="0" applyFont="1" applyFill="1" applyBorder="1" applyAlignment="1">
      <alignment vertical="top" wrapText="1"/>
    </xf>
    <xf numFmtId="0" fontId="22" fillId="9" borderId="107" xfId="0" applyFont="1" applyFill="1" applyBorder="1" applyAlignment="1">
      <alignment horizontal="left" vertical="top" wrapText="1"/>
    </xf>
    <xf numFmtId="0" fontId="22" fillId="9" borderId="107" xfId="0" applyFont="1" applyFill="1" applyBorder="1" applyAlignment="1">
      <alignment vertical="top"/>
    </xf>
    <xf numFmtId="0" fontId="22" fillId="0" borderId="107" xfId="0" applyFont="1" applyBorder="1" applyAlignment="1">
      <alignment vertical="top" wrapText="1"/>
    </xf>
    <xf numFmtId="0" fontId="67" fillId="4" borderId="0" xfId="0" applyFont="1" applyFill="1" applyAlignment="1">
      <alignment horizontal="left" vertical="center"/>
    </xf>
    <xf numFmtId="0" fontId="71" fillId="4" borderId="0" xfId="0" applyFont="1" applyFill="1" applyAlignment="1">
      <alignment vertical="top"/>
    </xf>
    <xf numFmtId="0" fontId="35" fillId="4" borderId="0" xfId="0" applyFont="1" applyFill="1" applyAlignment="1">
      <alignment vertical="top"/>
    </xf>
    <xf numFmtId="0" fontId="18" fillId="0" borderId="0" xfId="0" applyFont="1" applyAlignment="1">
      <alignment horizontal="left" vertical="top" wrapText="1"/>
    </xf>
    <xf numFmtId="0" fontId="16" fillId="7" borderId="0" xfId="0" applyFont="1" applyFill="1" applyAlignment="1">
      <alignment vertical="top"/>
    </xf>
    <xf numFmtId="0" fontId="35" fillId="10" borderId="107" xfId="0" applyFont="1" applyFill="1" applyBorder="1" applyAlignment="1">
      <alignment vertical="top"/>
    </xf>
    <xf numFmtId="0" fontId="35" fillId="10" borderId="107" xfId="0" applyFont="1" applyFill="1" applyBorder="1" applyAlignment="1">
      <alignment vertical="top" wrapText="1"/>
    </xf>
    <xf numFmtId="0" fontId="22" fillId="10" borderId="107" xfId="0" applyFont="1" applyFill="1" applyBorder="1" applyAlignment="1">
      <alignment vertical="top"/>
    </xf>
    <xf numFmtId="0" fontId="26" fillId="10" borderId="0" xfId="0" applyFont="1" applyFill="1" applyAlignment="1">
      <alignment vertical="top"/>
    </xf>
    <xf numFmtId="0" fontId="26" fillId="0" borderId="108" xfId="0" applyFont="1" applyBorder="1" applyAlignment="1">
      <alignment vertical="top"/>
    </xf>
    <xf numFmtId="0" fontId="26" fillId="0" borderId="107" xfId="0" applyFont="1" applyBorder="1" applyAlignment="1">
      <alignment vertical="top" wrapText="1"/>
    </xf>
    <xf numFmtId="0" fontId="26" fillId="0" borderId="107" xfId="0" applyFont="1" applyBorder="1" applyAlignment="1">
      <alignment vertical="top"/>
    </xf>
    <xf numFmtId="0" fontId="26" fillId="0" borderId="109" xfId="0" applyFont="1" applyBorder="1" applyAlignment="1">
      <alignment vertical="top"/>
    </xf>
    <xf numFmtId="0" fontId="26" fillId="0" borderId="110" xfId="0" applyFont="1" applyBorder="1" applyAlignment="1">
      <alignment vertical="top"/>
    </xf>
    <xf numFmtId="0" fontId="26" fillId="0" borderId="0" xfId="0" applyFont="1" applyAlignment="1">
      <alignment vertical="top" wrapText="1"/>
    </xf>
    <xf numFmtId="0" fontId="35" fillId="11" borderId="107" xfId="0" applyFont="1" applyFill="1" applyBorder="1" applyAlignment="1">
      <alignment vertical="top"/>
    </xf>
    <xf numFmtId="0" fontId="26" fillId="11" borderId="107" xfId="0" applyFont="1" applyFill="1" applyBorder="1" applyAlignment="1">
      <alignment vertical="top" wrapText="1"/>
    </xf>
    <xf numFmtId="0" fontId="35" fillId="0" borderId="107" xfId="0" applyFont="1" applyBorder="1" applyAlignment="1">
      <alignment vertical="top"/>
    </xf>
    <xf numFmtId="0" fontId="35" fillId="11" borderId="107" xfId="0" applyFont="1" applyFill="1" applyBorder="1" applyAlignment="1">
      <alignment vertical="top" wrapText="1"/>
    </xf>
    <xf numFmtId="0" fontId="26" fillId="11" borderId="107" xfId="0" applyFont="1" applyFill="1" applyBorder="1" applyAlignment="1">
      <alignment vertical="top"/>
    </xf>
    <xf numFmtId="0" fontId="3" fillId="11" borderId="107" xfId="0" applyFont="1" applyFill="1" applyBorder="1" applyAlignment="1">
      <alignment vertical="top"/>
    </xf>
    <xf numFmtId="0" fontId="3" fillId="11" borderId="107" xfId="0" applyFont="1" applyFill="1" applyBorder="1" applyAlignment="1">
      <alignment vertical="top" wrapText="1"/>
    </xf>
    <xf numFmtId="0" fontId="67" fillId="4" borderId="0" xfId="0" applyFont="1" applyFill="1" applyAlignment="1">
      <alignment horizontal="left" vertical="top"/>
    </xf>
    <xf numFmtId="0" fontId="18" fillId="7" borderId="0" xfId="0" applyFont="1" applyFill="1" applyAlignment="1">
      <alignment vertical="top" wrapText="1"/>
    </xf>
    <xf numFmtId="0" fontId="35" fillId="12" borderId="107" xfId="0" applyFont="1" applyFill="1" applyBorder="1" applyAlignment="1">
      <alignment vertical="top"/>
    </xf>
    <xf numFmtId="0" fontId="71" fillId="13" borderId="107" xfId="0" applyFont="1" applyFill="1" applyBorder="1" applyAlignment="1">
      <alignment vertical="top"/>
    </xf>
    <xf numFmtId="0" fontId="71" fillId="13" borderId="107" xfId="0" applyFont="1" applyFill="1" applyBorder="1" applyAlignment="1">
      <alignment vertical="top" wrapText="1"/>
    </xf>
    <xf numFmtId="0" fontId="71" fillId="14" borderId="107" xfId="0" applyFont="1" applyFill="1" applyBorder="1" applyAlignment="1">
      <alignment vertical="top"/>
    </xf>
    <xf numFmtId="0" fontId="71" fillId="14" borderId="107" xfId="0" applyFont="1" applyFill="1" applyBorder="1" applyAlignment="1">
      <alignment vertical="top" wrapText="1"/>
    </xf>
    <xf numFmtId="0" fontId="39" fillId="0" borderId="107" xfId="0" applyFont="1" applyBorder="1" applyAlignment="1">
      <alignment vertical="top" wrapText="1"/>
    </xf>
    <xf numFmtId="0" fontId="71" fillId="4" borderId="107" xfId="0" applyFont="1" applyFill="1" applyBorder="1" applyAlignment="1">
      <alignment vertical="top"/>
    </xf>
    <xf numFmtId="0" fontId="71" fillId="4" borderId="107" xfId="0" applyFont="1" applyFill="1" applyBorder="1" applyAlignment="1">
      <alignment vertical="top" wrapText="1"/>
    </xf>
    <xf numFmtId="0" fontId="16" fillId="0" borderId="108" xfId="0" quotePrefix="1" applyFont="1" applyBorder="1" applyAlignment="1">
      <alignment vertical="top" wrapText="1"/>
    </xf>
  </cellXfs>
  <cellStyles count="5">
    <cellStyle name="Komma" xfId="1" builtinId="3"/>
    <cellStyle name="Link" xfId="4" builtinId="8"/>
    <cellStyle name="Prozent" xfId="2" builtinId="5"/>
    <cellStyle name="Standard" xfId="0" builtinId="0"/>
    <cellStyle name="Standard 2" xfId="3" xr:uid="{026F8800-E7EE-47BC-9C52-44187966FC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211667</xdr:rowOff>
    </xdr:from>
    <xdr:to>
      <xdr:col>23</xdr:col>
      <xdr:colOff>158751</xdr:colOff>
      <xdr:row>27</xdr:row>
      <xdr:rowOff>176892</xdr:rowOff>
    </xdr:to>
    <xdr:sp macro="" textlink="">
      <xdr:nvSpPr>
        <xdr:cNvPr id="2" name="Rectangle 1">
          <a:extLst>
            <a:ext uri="{FF2B5EF4-FFF2-40B4-BE49-F238E27FC236}">
              <a16:creationId xmlns:a16="http://schemas.microsoft.com/office/drawing/2014/main" id="{257DA7B1-B2C0-4A51-B511-85E61F73C421}"/>
            </a:ext>
          </a:extLst>
        </xdr:cNvPr>
        <xdr:cNvSpPr>
          <a:spLocks noChangeArrowheads="1"/>
        </xdr:cNvSpPr>
      </xdr:nvSpPr>
      <xdr:spPr bwMode="auto">
        <a:xfrm>
          <a:off x="190500" y="211667"/>
          <a:ext cx="14427201" cy="5013475"/>
        </a:xfrm>
        <a:prstGeom prst="rect">
          <a:avLst/>
        </a:prstGeom>
        <a:solidFill>
          <a:schemeClr val="bg2"/>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100584" tIns="77724" rIns="100584" bIns="0" anchor="t" upright="1"/>
        <a:lstStyle/>
        <a:p>
          <a:pPr algn="l" rtl="0">
            <a:defRPr sz="1000"/>
          </a:pPr>
          <a:r>
            <a:rPr lang="de-DE" sz="3000" b="1" i="0" u="none" strike="noStrike" baseline="0">
              <a:solidFill>
                <a:srgbClr val="000000"/>
              </a:solidFill>
              <a:latin typeface="Delivery Cd Black" panose="020F0906020204020204" pitchFamily="34" charset="0"/>
              <a:ea typeface="Delivery Cd Black" panose="020F0906020204020204" pitchFamily="34" charset="0"/>
              <a:cs typeface="Delivery Cd Black" panose="020F0906020204020204" pitchFamily="34" charset="0"/>
            </a:rPr>
            <a:t>ESG Stat Book - Geschäftsjahr 2022</a:t>
          </a:r>
        </a:p>
        <a:p>
          <a:pPr algn="l" rtl="0">
            <a:defRPr sz="1000"/>
          </a:pPr>
          <a:endParaRPr lang="de-DE" sz="1500" b="1" i="0" u="none" strike="noStrike" baseline="0">
            <a:solidFill>
              <a:srgbClr val="000000"/>
            </a:solidFill>
            <a:latin typeface="Delivery" panose="020F0503020204020204" pitchFamily="34" charset="0"/>
            <a:cs typeface="Arial"/>
          </a:endParaRPr>
        </a:p>
        <a:p>
          <a:pPr algn="l" rtl="0">
            <a:defRPr sz="1000"/>
          </a:pPr>
          <a:r>
            <a:rPr lang="de-DE" sz="1500" b="1" i="0" u="sng" strike="noStrike" cap="all" baseline="0">
              <a:solidFill>
                <a:srgbClr val="000000"/>
              </a:solidFill>
              <a:latin typeface="Delivery" panose="020F0503020204020204" pitchFamily="34" charset="0"/>
              <a:cs typeface="Arial"/>
            </a:rPr>
            <a:t>zweck des dokuments</a:t>
          </a:r>
        </a:p>
        <a:p>
          <a:pPr algn="l" rtl="0">
            <a:defRPr sz="1000"/>
          </a:pPr>
          <a:r>
            <a:rPr lang="de-DE" sz="1500">
              <a:effectLst/>
              <a:latin typeface="Delivery" panose="020F0503020204020204" pitchFamily="34" charset="0"/>
              <a:ea typeface="Delivery" panose="020F0503020204020204" pitchFamily="34" charset="0"/>
              <a:cs typeface="Delivery" panose="020F0503020204020204" pitchFamily="34" charset="0"/>
            </a:rPr>
            <a:t>Im ESG Statbook stellen wir alle verfügbaren ESG-Daten zusammen, während wir in der ESG-Präsentation alle relevanten ESG-Informationen zusammenfassen. Soweit nicht anders vermerkt, beziehen sich die in diesem Dokument enthaltenen Informationen auf den Zeitraum vom 1. Januar bis zum 31. Dezember und gelten für den gesamten Konzern, wie im Konzernabschluss 2022 beschrieben.</a:t>
          </a:r>
        </a:p>
        <a:p>
          <a:pPr algn="l" rtl="0">
            <a:defRPr sz="1000"/>
          </a:pPr>
          <a:endParaRPr lang="de-DE" sz="1500" b="0" i="0" u="none" strike="noStrike" baseline="0">
            <a:solidFill>
              <a:srgbClr val="000000"/>
            </a:solidFill>
            <a:latin typeface="Delivery" panose="020F0503020204020204" pitchFamily="34" charset="0"/>
            <a:ea typeface="Delivery" panose="020F0503020204020204" pitchFamily="34" charset="0"/>
            <a:cs typeface="Delivery" panose="020F0503020204020204" pitchFamily="34" charset="0"/>
          </a:endParaRPr>
        </a:p>
        <a:p>
          <a:pPr algn="l" rtl="0">
            <a:defRPr sz="1000"/>
          </a:pPr>
          <a:r>
            <a:rPr lang="de-DE" sz="1500" b="1" i="0" u="sng" strike="noStrike" baseline="0">
              <a:solidFill>
                <a:srgbClr val="000000"/>
              </a:solidFill>
              <a:latin typeface="Delivery" panose="020F0503020204020204" pitchFamily="34" charset="0"/>
              <a:cs typeface="Arial"/>
            </a:rPr>
            <a:t>INHALT</a:t>
          </a:r>
        </a:p>
        <a:p>
          <a:pPr algn="l" rtl="0">
            <a:defRPr sz="1000"/>
          </a:pPr>
          <a:r>
            <a:rPr lang="de-DE" sz="1500" b="1" i="0" u="none" strike="noStrike" baseline="0">
              <a:solidFill>
                <a:srgbClr val="00B050"/>
              </a:solidFill>
              <a:latin typeface="Delivery" panose="020F0503020204020204" pitchFamily="34" charset="0"/>
              <a:cs typeface="Arial"/>
              <a:sym typeface="Wingdings" panose="05000000000000000000" pitchFamily="2" charset="2"/>
            </a:rPr>
            <a:t> </a:t>
          </a:r>
          <a:r>
            <a:rPr lang="de-DE" sz="1500" b="0" i="0" u="none" strike="noStrike" baseline="0">
              <a:solidFill>
                <a:sysClr val="windowText" lastClr="000000"/>
              </a:solidFill>
              <a:latin typeface="Delivery" panose="020F0503020204020204" pitchFamily="34" charset="0"/>
              <a:cs typeface="Arial"/>
            </a:rPr>
            <a:t>Daten zum Klima- und Umweltschutz (einschließlich EU-Taxonomie)</a:t>
          </a:r>
        </a:p>
        <a:p>
          <a:pPr algn="l" rtl="0">
            <a:defRPr sz="1000"/>
          </a:pPr>
          <a:r>
            <a:rPr lang="de-DE" sz="1500" b="0" i="0" baseline="0">
              <a:solidFill>
                <a:srgbClr val="FF0000"/>
              </a:solidFill>
              <a:effectLst/>
              <a:latin typeface="+mn-lt"/>
              <a:ea typeface="+mn-ea"/>
              <a:cs typeface="+mn-cs"/>
              <a:sym typeface="Wingdings" panose="05000000000000000000" pitchFamily="2" charset="2"/>
            </a:rPr>
            <a:t></a:t>
          </a:r>
          <a:r>
            <a:rPr lang="de-DE" sz="1000" b="0" i="0" baseline="0">
              <a:solidFill>
                <a:srgbClr val="FF0000"/>
              </a:solidFill>
              <a:effectLst/>
              <a:latin typeface="+mn-lt"/>
              <a:ea typeface="+mn-ea"/>
              <a:cs typeface="+mn-cs"/>
              <a:sym typeface="Wingdings" panose="05000000000000000000" pitchFamily="2" charset="2"/>
            </a:rPr>
            <a:t> </a:t>
          </a:r>
          <a:r>
            <a:rPr lang="de-DE" sz="1500" b="0" i="0" u="none" strike="noStrike" baseline="0">
              <a:solidFill>
                <a:sysClr val="windowText" lastClr="000000"/>
              </a:solidFill>
              <a:latin typeface="Delivery" panose="020F0503020204020204" pitchFamily="34" charset="0"/>
              <a:cs typeface="Arial"/>
            </a:rPr>
            <a:t>Daten zur Sozialen Verantwortung</a:t>
          </a:r>
          <a:endParaRPr kumimoji="0" lang="de-DE" sz="1500" b="0" i="0" u="none" strike="noStrike" kern="0" cap="none" spc="0" normalizeH="0" baseline="0" noProof="0">
            <a:ln>
              <a:noFill/>
            </a:ln>
            <a:solidFill>
              <a:sysClr val="windowText" lastClr="000000"/>
            </a:solidFill>
            <a:effectLst/>
            <a:uLnTx/>
            <a:uFillTx/>
            <a:latin typeface="Delivery" panose="020F0503020204020204" pitchFamily="34" charset="0"/>
            <a:ea typeface="+mn-ea"/>
            <a:cs typeface="Arial"/>
          </a:endParaRPr>
        </a:p>
        <a:p>
          <a:pPr algn="l" rtl="0">
            <a:defRPr sz="1000"/>
          </a:pPr>
          <a:r>
            <a:rPr lang="de-DE" sz="1500" b="0" i="0" baseline="0">
              <a:solidFill>
                <a:schemeClr val="accent4"/>
              </a:solidFill>
              <a:effectLst/>
              <a:latin typeface="+mn-lt"/>
              <a:ea typeface="+mn-ea"/>
              <a:cs typeface="+mn-cs"/>
              <a:sym typeface="Wingdings" panose="05000000000000000000" pitchFamily="2" charset="2"/>
            </a:rPr>
            <a:t></a:t>
          </a:r>
          <a:r>
            <a:rPr lang="de-DE" sz="1500" b="0" i="0" baseline="0">
              <a:effectLst/>
              <a:latin typeface="+mn-lt"/>
              <a:ea typeface="+mn-ea"/>
              <a:cs typeface="+mn-cs"/>
              <a:sym typeface="Wingdings" panose="05000000000000000000" pitchFamily="2" charset="2"/>
            </a:rPr>
            <a:t> </a:t>
          </a:r>
          <a:r>
            <a:rPr lang="de-DE" sz="1500" b="0" i="0" u="none" strike="noStrike" baseline="0">
              <a:solidFill>
                <a:sysClr val="windowText" lastClr="000000"/>
              </a:solidFill>
              <a:latin typeface="Delivery" panose="020F0503020204020204" pitchFamily="34" charset="0"/>
              <a:cs typeface="Arial"/>
            </a:rPr>
            <a:t>Daten zur Unternehmensführung</a:t>
          </a:r>
        </a:p>
        <a:p>
          <a:pPr algn="l" rtl="0">
            <a:defRPr sz="1000"/>
          </a:pPr>
          <a:endParaRPr lang="de-DE" sz="1500" b="0" i="0" u="none" strike="noStrike" baseline="0">
            <a:solidFill>
              <a:sysClr val="windowText" lastClr="000000"/>
            </a:solidFill>
            <a:latin typeface="Delivery" panose="020F0503020204020204" pitchFamily="34" charset="0"/>
            <a:cs typeface="Arial"/>
          </a:endParaRPr>
        </a:p>
        <a:p>
          <a:pPr algn="l" rtl="0">
            <a:defRPr sz="1000"/>
          </a:pPr>
          <a:r>
            <a:rPr lang="de-DE" sz="1500" b="0" i="0" u="none" strike="noStrike" baseline="0">
              <a:solidFill>
                <a:sysClr val="windowText" lastClr="000000"/>
              </a:solidFill>
              <a:effectLst/>
              <a:latin typeface="Delivery" panose="020F0503020204020204" pitchFamily="34" charset="0"/>
              <a:ea typeface="+mn-ea"/>
              <a:cs typeface="Arial"/>
              <a:sym typeface="Wingdings" panose="05000000000000000000" pitchFamily="2" charset="2"/>
            </a:rPr>
            <a:t>Angewendete B</a:t>
          </a:r>
          <a:r>
            <a:rPr lang="de-DE" sz="1500" b="0" i="0" u="none" strike="noStrike" baseline="0">
              <a:solidFill>
                <a:sysClr val="windowText" lastClr="000000"/>
              </a:solidFill>
              <a:latin typeface="Delivery" panose="020F0503020204020204" pitchFamily="34" charset="0"/>
              <a:cs typeface="Arial"/>
            </a:rPr>
            <a:t>erichtsstandards</a:t>
          </a:r>
        </a:p>
        <a:p>
          <a:pPr lvl="1" algn="l" rtl="0">
            <a:defRPr sz="1000"/>
          </a:pPr>
          <a:r>
            <a:rPr lang="de-DE" sz="1500" b="0" i="0" baseline="0">
              <a:solidFill>
                <a:srgbClr val="FF0000"/>
              </a:solidFill>
              <a:effectLst/>
              <a:latin typeface="+mn-lt"/>
              <a:ea typeface="+mn-ea"/>
              <a:cs typeface="+mn-cs"/>
              <a:sym typeface="Wingdings" panose="05000000000000000000" pitchFamily="2" charset="2"/>
            </a:rPr>
            <a:t></a:t>
          </a:r>
          <a:r>
            <a:rPr lang="de-DE" sz="1000" b="0" i="0" baseline="0">
              <a:effectLst/>
              <a:latin typeface="+mn-lt"/>
              <a:ea typeface="+mn-ea"/>
              <a:cs typeface="+mn-cs"/>
              <a:sym typeface="Wingdings" panose="05000000000000000000" pitchFamily="2" charset="2"/>
            </a:rPr>
            <a:t> </a:t>
          </a:r>
          <a:r>
            <a:rPr lang="de-DE" sz="1500" b="0" i="0" u="none" strike="noStrike" baseline="0">
              <a:solidFill>
                <a:sysClr val="windowText" lastClr="000000"/>
              </a:solidFill>
              <a:latin typeface="Delivery" panose="020F0503020204020204" pitchFamily="34" charset="0"/>
              <a:cs typeface="Arial"/>
            </a:rPr>
            <a:t>GRI Standards Index </a:t>
          </a:r>
        </a:p>
        <a:p>
          <a:pPr lvl="1" algn="l" rtl="0">
            <a:defRPr sz="1000"/>
          </a:pPr>
          <a:r>
            <a:rPr lang="de-DE" sz="1500" b="0" i="0" baseline="0">
              <a:solidFill>
                <a:srgbClr val="FF0000"/>
              </a:solidFill>
              <a:effectLst/>
              <a:latin typeface="+mn-lt"/>
              <a:ea typeface="+mn-ea"/>
              <a:cs typeface="+mn-cs"/>
              <a:sym typeface="Wingdings" panose="05000000000000000000" pitchFamily="2" charset="2"/>
            </a:rPr>
            <a:t></a:t>
          </a:r>
          <a:r>
            <a:rPr lang="de-DE" sz="1500" b="0" i="0" u="none" strike="noStrike" baseline="0">
              <a:solidFill>
                <a:sysClr val="windowText" lastClr="000000"/>
              </a:solidFill>
              <a:latin typeface="Delivery" panose="020F0503020204020204" pitchFamily="34" charset="0"/>
              <a:cs typeface="Arial"/>
            </a:rPr>
            <a:t> SASB Standards Index</a:t>
          </a:r>
        </a:p>
        <a:p>
          <a:pPr lvl="1" algn="l" rtl="0">
            <a:defRPr sz="1000"/>
          </a:pPr>
          <a:r>
            <a:rPr lang="de-DE" sz="1500" b="0" i="0" baseline="0">
              <a:solidFill>
                <a:srgbClr val="FF0000"/>
              </a:solidFill>
              <a:effectLst/>
              <a:latin typeface="+mn-lt"/>
              <a:ea typeface="+mn-ea"/>
              <a:cs typeface="+mn-cs"/>
              <a:sym typeface="Wingdings" panose="05000000000000000000" pitchFamily="2" charset="2"/>
            </a:rPr>
            <a:t></a:t>
          </a:r>
          <a:r>
            <a:rPr lang="de-DE" sz="1500" b="0" i="0" u="none" strike="noStrike" baseline="0">
              <a:solidFill>
                <a:sysClr val="windowText" lastClr="000000"/>
              </a:solidFill>
              <a:latin typeface="Delivery" panose="020F0503020204020204" pitchFamily="34" charset="0"/>
              <a:cs typeface="Arial"/>
            </a:rPr>
            <a:t> </a:t>
          </a:r>
          <a:r>
            <a:rPr lang="de-DE" sz="1500" b="0" i="0" u="none" strike="noStrike" baseline="0">
              <a:solidFill>
                <a:sysClr val="windowText" lastClr="000000"/>
              </a:solidFill>
              <a:latin typeface="Delivery" panose="020F0503020204020204" pitchFamily="34" charset="0"/>
              <a:ea typeface="+mn-ea"/>
              <a:cs typeface="Arial"/>
            </a:rPr>
            <a:t>Task Force on Climate-related Financial Disclosures (TCFD) Index</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de-DE" sz="1500" b="0" i="0" u="none" strike="noStrike" kern="0" cap="none" spc="0" normalizeH="0" baseline="0" noProof="0">
              <a:ln>
                <a:noFill/>
              </a:ln>
              <a:solidFill>
                <a:srgbClr val="FF0000"/>
              </a:solidFill>
              <a:effectLst/>
              <a:uLnTx/>
              <a:uFillTx/>
              <a:latin typeface="+mn-lt"/>
              <a:ea typeface="+mn-ea"/>
              <a:cs typeface="+mn-cs"/>
              <a:sym typeface="Wingdings" panose="05000000000000000000" pitchFamily="2" charset="2"/>
            </a:rPr>
            <a:t></a:t>
          </a:r>
          <a:r>
            <a:rPr kumimoji="0" lang="de-DE" sz="1500" b="0" i="0" u="none" strike="noStrike" kern="0" cap="none" spc="0" normalizeH="0" baseline="0" noProof="0">
              <a:ln>
                <a:noFill/>
              </a:ln>
              <a:solidFill>
                <a:sysClr val="windowText" lastClr="000000"/>
              </a:solidFill>
              <a:effectLst/>
              <a:uLnTx/>
              <a:uFillTx/>
              <a:latin typeface="Delivery" panose="020F0503020204020204" pitchFamily="34" charset="0"/>
              <a:ea typeface="+mn-ea"/>
              <a:cs typeface="Arial"/>
            </a:rPr>
            <a:t> World Economic Forum - </a:t>
          </a:r>
          <a:r>
            <a:rPr lang="de-DE" sz="1500" b="0" i="0" u="none" strike="noStrike" baseline="0">
              <a:solidFill>
                <a:sysClr val="windowText" lastClr="000000"/>
              </a:solidFill>
              <a:latin typeface="Delivery" panose="020F0503020204020204" pitchFamily="34" charset="0"/>
              <a:ea typeface="+mn-ea"/>
              <a:cs typeface="Arial"/>
            </a:rPr>
            <a:t>Stakeholder Capitalism Metrics (Core Level) Index</a:t>
          </a:r>
          <a:endParaRPr lang="de-DE" sz="1500" b="0" i="0" u="none" strike="noStrike" baseline="0" noProof="0">
            <a:solidFill>
              <a:sysClr val="windowText" lastClr="000000"/>
            </a:solidFill>
            <a:latin typeface="Delivery" panose="020F0503020204020204" pitchFamily="34" charset="0"/>
            <a:ea typeface="+mn-ea"/>
            <a:cs typeface="Arial"/>
          </a:endParaRPr>
        </a:p>
        <a:p>
          <a:pPr algn="l" rtl="0">
            <a:defRPr sz="1000"/>
          </a:pPr>
          <a:endParaRPr lang="de-DE" sz="1500" b="1" i="0" u="none" strike="noStrike" baseline="0">
            <a:solidFill>
              <a:sysClr val="windowText" lastClr="000000"/>
            </a:solidFill>
            <a:latin typeface="Delivery" panose="020F0503020204020204" pitchFamily="34" charset="0"/>
            <a:cs typeface="Arial"/>
          </a:endParaRPr>
        </a:p>
        <a:p>
          <a:pPr algn="l" rtl="0">
            <a:defRPr sz="1000"/>
          </a:pPr>
          <a:r>
            <a:rPr lang="de-DE" sz="1500" b="1" i="0" u="none" strike="noStrike" baseline="0">
              <a:solidFill>
                <a:sysClr val="windowText" lastClr="000000"/>
              </a:solidFill>
              <a:latin typeface="Delivery" panose="020F0503020204020204" pitchFamily="34" charset="0"/>
              <a:cs typeface="Arial"/>
            </a:rPr>
            <a:t>Kontakt IR-Team </a:t>
          </a:r>
          <a:r>
            <a:rPr lang="de-DE" sz="1500" b="0" i="0" u="none" strike="noStrike" baseline="0">
              <a:solidFill>
                <a:sysClr val="windowText" lastClr="000000"/>
              </a:solidFill>
              <a:latin typeface="Delivery" panose="020F0503020204020204" pitchFamily="34" charset="0"/>
              <a:ea typeface="+mn-ea"/>
              <a:cs typeface="Arial"/>
            </a:rPr>
            <a:t> https://www.dpdhl.com/de/investors/service/ir-team.html </a:t>
          </a:r>
        </a:p>
      </xdr:txBody>
    </xdr:sp>
    <xdr:clientData/>
  </xdr:twoCellAnchor>
  <xdr:twoCellAnchor editAs="oneCell">
    <xdr:from>
      <xdr:col>17</xdr:col>
      <xdr:colOff>489857</xdr:colOff>
      <xdr:row>7</xdr:row>
      <xdr:rowOff>71391</xdr:rowOff>
    </xdr:from>
    <xdr:to>
      <xdr:col>22</xdr:col>
      <xdr:colOff>572803</xdr:colOff>
      <xdr:row>26</xdr:row>
      <xdr:rowOff>34126</xdr:rowOff>
    </xdr:to>
    <xdr:pic>
      <xdr:nvPicPr>
        <xdr:cNvPr id="3" name="Grafik 15">
          <a:extLst>
            <a:ext uri="{FF2B5EF4-FFF2-40B4-BE49-F238E27FC236}">
              <a16:creationId xmlns:a16="http://schemas.microsoft.com/office/drawing/2014/main" id="{B8B9CDD5-AA6A-414C-A068-013C26045BF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1176907" y="1776366"/>
          <a:ext cx="3226196" cy="3105985"/>
        </a:xfrm>
        <a:prstGeom prst="rect">
          <a:avLst/>
        </a:prstGeom>
      </xdr:spPr>
    </xdr:pic>
    <xdr:clientData/>
  </xdr:twoCellAnchor>
  <xdr:twoCellAnchor>
    <xdr:from>
      <xdr:col>20</xdr:col>
      <xdr:colOff>340178</xdr:colOff>
      <xdr:row>0</xdr:row>
      <xdr:rowOff>374953</xdr:rowOff>
    </xdr:from>
    <xdr:to>
      <xdr:col>22</xdr:col>
      <xdr:colOff>554514</xdr:colOff>
      <xdr:row>0</xdr:row>
      <xdr:rowOff>734046</xdr:rowOff>
    </xdr:to>
    <xdr:sp macro="" textlink="">
      <xdr:nvSpPr>
        <xdr:cNvPr id="4" name="Textplatzhalter 12">
          <a:extLst>
            <a:ext uri="{FF2B5EF4-FFF2-40B4-BE49-F238E27FC236}">
              <a16:creationId xmlns:a16="http://schemas.microsoft.com/office/drawing/2014/main" id="{FBE6CB82-01CD-4679-B645-19403A55715C}"/>
            </a:ext>
          </a:extLst>
        </xdr:cNvPr>
        <xdr:cNvSpPr>
          <a:spLocks noGrp="1"/>
        </xdr:cNvSpPr>
      </xdr:nvSpPr>
      <xdr:spPr>
        <a:xfrm>
          <a:off x="12913178" y="374953"/>
          <a:ext cx="1471636" cy="359093"/>
        </a:xfrm>
        <a:prstGeom prst="rect">
          <a:avLst/>
        </a:prstGeom>
        <a:blipFill dpi="0" rotWithShape="1">
          <a:blip xmlns:r="http://schemas.openxmlformats.org/officeDocument/2006/relationships" r:embed="rId3" cstate="print">
            <a:extLst>
              <a:ext uri="{28A0092B-C50C-407E-A947-70E740481C1C}">
                <a14:useLocalDpi xmlns:a14="http://schemas.microsoft.com/office/drawing/2010/main"/>
              </a:ext>
            </a:extLst>
          </a:blip>
          <a:srcRect/>
          <a:stretch>
            <a:fillRect/>
          </a:stretch>
        </a:blipFill>
      </xdr:spPr>
      <xdr:txBody>
        <a:bodyPr vert="horz" wrap="square" lIns="0" tIns="0" rIns="0" bIns="0" rtlCol="0">
          <a:noAutofit/>
        </a:bodyPr>
        <a:lstStyle>
          <a:lvl1pPr marL="0" indent="0" algn="l" defTabSz="685800" rtl="0" eaLnBrk="1" latinLnBrk="0" hangingPunct="1">
            <a:lnSpc>
              <a:spcPct val="110000"/>
            </a:lnSpc>
            <a:spcBef>
              <a:spcPts val="0"/>
            </a:spcBef>
            <a:spcAft>
              <a:spcPts val="500"/>
            </a:spcAft>
            <a:buFont typeface="Arial" panose="020B0604020202020204" pitchFamily="34" charset="0"/>
            <a:buNone/>
            <a:defRPr sz="100" kern="1200">
              <a:solidFill>
                <a:schemeClr val="accent3"/>
              </a:solidFill>
              <a:latin typeface="+mn-lt"/>
              <a:ea typeface="+mn-ea"/>
              <a:cs typeface="+mn-cs"/>
            </a:defRPr>
          </a:lvl1pPr>
          <a:lvl2pPr marL="180000" indent="-180000" algn="l" defTabSz="685800" rtl="0" eaLnBrk="1" latinLnBrk="0" hangingPunct="1">
            <a:lnSpc>
              <a:spcPct val="110000"/>
            </a:lnSpc>
            <a:spcBef>
              <a:spcPts val="0"/>
            </a:spcBef>
            <a:spcAft>
              <a:spcPts val="500"/>
            </a:spcAft>
            <a:buClr>
              <a:schemeClr val="accent4"/>
            </a:buClr>
            <a:buFont typeface="Arial" panose="020B0604020202020204" pitchFamily="34" charset="0"/>
            <a:buChar char="•"/>
            <a:defRPr sz="1200" kern="1200">
              <a:solidFill>
                <a:schemeClr val="tx1"/>
              </a:solidFill>
              <a:latin typeface="+mn-lt"/>
              <a:ea typeface="+mn-ea"/>
              <a:cs typeface="+mn-cs"/>
            </a:defRPr>
          </a:lvl2pPr>
          <a:lvl3pPr marL="360000" indent="-180000" algn="l" defTabSz="685800" rtl="0" eaLnBrk="1" latinLnBrk="0" hangingPunct="1">
            <a:lnSpc>
              <a:spcPct val="110000"/>
            </a:lnSpc>
            <a:spcBef>
              <a:spcPts val="0"/>
            </a:spcBef>
            <a:spcAft>
              <a:spcPts val="500"/>
            </a:spcAft>
            <a:buClr>
              <a:schemeClr val="accent4"/>
            </a:buClr>
            <a:buFont typeface="Symbol" panose="05050102010706020507" pitchFamily="18" charset="2"/>
            <a:buChar char="-"/>
            <a:defRPr sz="1200" kern="1200">
              <a:solidFill>
                <a:schemeClr val="tx1"/>
              </a:solidFill>
              <a:latin typeface="+mn-lt"/>
              <a:ea typeface="+mn-ea"/>
              <a:cs typeface="+mn-cs"/>
            </a:defRPr>
          </a:lvl3pPr>
          <a:lvl4pPr marL="540000" indent="-180000" algn="l" defTabSz="685800" rtl="0" eaLnBrk="1" latinLnBrk="0" hangingPunct="1">
            <a:lnSpc>
              <a:spcPct val="110000"/>
            </a:lnSpc>
            <a:spcBef>
              <a:spcPts val="0"/>
            </a:spcBef>
            <a:spcAft>
              <a:spcPts val="500"/>
            </a:spcAft>
            <a:buClr>
              <a:schemeClr val="accent4"/>
            </a:buClr>
            <a:buFont typeface="Symbol" panose="05050102010706020507" pitchFamily="18" charset="2"/>
            <a:buChar char="-"/>
            <a:defRPr sz="1200" kern="1200">
              <a:solidFill>
                <a:schemeClr val="tx1"/>
              </a:solidFill>
              <a:latin typeface="+mn-lt"/>
              <a:ea typeface="+mn-ea"/>
              <a:cs typeface="+mn-cs"/>
            </a:defRPr>
          </a:lvl4pPr>
          <a:lvl5pPr marL="0" indent="0" algn="l" defTabSz="685800" rtl="0" eaLnBrk="1" latinLnBrk="0" hangingPunct="1">
            <a:lnSpc>
              <a:spcPct val="110000"/>
            </a:lnSpc>
            <a:spcBef>
              <a:spcPts val="0"/>
            </a:spcBef>
            <a:spcAft>
              <a:spcPts val="500"/>
            </a:spcAft>
            <a:buFont typeface="Arial" panose="020B0604020202020204" pitchFamily="34" charset="0"/>
            <a:buNone/>
            <a:defRPr sz="1500" kern="1200">
              <a:solidFill>
                <a:schemeClr val="tx1"/>
              </a:solidFill>
              <a:latin typeface="+mn-lt"/>
              <a:ea typeface="+mn-ea"/>
              <a:cs typeface="+mn-cs"/>
            </a:defRPr>
          </a:lvl5pPr>
          <a:lvl6pPr marL="0" indent="0" algn="l" defTabSz="685800" rtl="0" eaLnBrk="1" latinLnBrk="0" hangingPunct="1">
            <a:lnSpc>
              <a:spcPct val="110000"/>
            </a:lnSpc>
            <a:spcBef>
              <a:spcPts val="0"/>
            </a:spcBef>
            <a:spcAft>
              <a:spcPts val="0"/>
            </a:spcAft>
            <a:buFont typeface="+mj-lt"/>
            <a:buNone/>
            <a:defRPr sz="1350" b="1" kern="1200">
              <a:solidFill>
                <a:schemeClr val="tx1"/>
              </a:solidFill>
              <a:latin typeface="+mn-lt"/>
              <a:ea typeface="+mn-ea"/>
              <a:cs typeface="+mn-cs"/>
            </a:defRPr>
          </a:lvl6pPr>
          <a:lvl7pPr marL="180000" indent="-180000" algn="l" defTabSz="685800" rtl="0" eaLnBrk="1" latinLnBrk="0" hangingPunct="1">
            <a:lnSpc>
              <a:spcPct val="110000"/>
            </a:lnSpc>
            <a:spcBef>
              <a:spcPts val="0"/>
            </a:spcBef>
            <a:spcAft>
              <a:spcPts val="500"/>
            </a:spcAft>
            <a:buClr>
              <a:schemeClr val="accent4"/>
            </a:buClr>
            <a:buFont typeface="+mj-lt"/>
            <a:buAutoNum type="arabicPeriod"/>
            <a:defRPr sz="750" kern="1200">
              <a:solidFill>
                <a:schemeClr val="tx1"/>
              </a:solidFill>
              <a:latin typeface="+mn-lt"/>
              <a:ea typeface="+mn-ea"/>
              <a:cs typeface="+mn-cs"/>
            </a:defRPr>
          </a:lvl7pPr>
          <a:lvl8pPr marL="2571750" indent="-171450" algn="l" defTabSz="685800" rtl="0" eaLnBrk="1" latinLnBrk="0" hangingPunct="1">
            <a:lnSpc>
              <a:spcPct val="90000"/>
            </a:lnSpc>
            <a:spcBef>
              <a:spcPts val="375"/>
            </a:spcBef>
            <a:buFont typeface="Arial" panose="020B0604020202020204" pitchFamily="34" charset="0"/>
            <a:buChar char="•"/>
            <a:defRPr sz="1350" kern="1200">
              <a:solidFill>
                <a:schemeClr val="tx1"/>
              </a:solidFill>
              <a:latin typeface="+mn-lt"/>
              <a:ea typeface="+mn-ea"/>
              <a:cs typeface="+mn-cs"/>
            </a:defRPr>
          </a:lvl8pPr>
          <a:lvl9pPr marL="2914650" indent="-171450" algn="l" defTabSz="685800" rtl="0" eaLnBrk="1" latinLnBrk="0" hangingPunct="1">
            <a:lnSpc>
              <a:spcPct val="90000"/>
            </a:lnSpc>
            <a:spcBef>
              <a:spcPts val="375"/>
            </a:spcBef>
            <a:buFont typeface="Arial" panose="020B0604020202020204" pitchFamily="34" charset="0"/>
            <a:buChar char="•"/>
            <a:defRPr sz="1350" kern="1200">
              <a:solidFill>
                <a:schemeClr val="tx1"/>
              </a:solidFill>
              <a:latin typeface="+mn-lt"/>
              <a:ea typeface="+mn-ea"/>
              <a:cs typeface="+mn-cs"/>
            </a:defRPr>
          </a:lvl9pPr>
        </a:lstStyle>
        <a:p>
          <a:endParaRPr lang="de-D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OMMON\CLIMATE\GHG_m&amp;r\Evaluation_Road%20Test%20Draft\Revised%20Tools\Final%20Versions\Mobile\Final\Final(after%20KPMG-MichaelG%20Review)\NextFinal\MOBILE_FinalWorksheet(1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lient\Y$\13%20Year-End\2013%20YE\04%20CEX\140210-192623%20FINAL%20DRAFT%20CEX%20and%20Footprint%20Report_2013_WiP%20110_offlin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lient\D$\Temp\7zOC3.tmp\Carbon_Calculator_3%205_GREEC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lient\D$\Documents%20and%20Settings\dvo7pf\Local%20Settings\Temporary%20Internet%20Files\OLK1A\Customer%20CFP\Carbon%20Calculator%20v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Introduction"/>
      <sheetName val="Emissions based on fuel use"/>
      <sheetName val="Emissions based on distance"/>
      <sheetName val="Reference"/>
      <sheetName val="FAQ"/>
      <sheetName val="Macros"/>
    </sheetNames>
    <sheetDataSet>
      <sheetData sheetId="0"/>
      <sheetData sheetId="1"/>
      <sheetData sheetId="2"/>
      <sheetData sheetId="3"/>
      <sheetData sheetId="4">
        <row r="196">
          <cell r="E196">
            <v>4</v>
          </cell>
          <cell r="F196">
            <v>2.2541567500000004</v>
          </cell>
          <cell r="G196">
            <v>2254.1567500000006</v>
          </cell>
          <cell r="H196">
            <v>1.6093</v>
          </cell>
          <cell r="I196">
            <v>1400.7063630149758</v>
          </cell>
        </row>
        <row r="197">
          <cell r="E197">
            <v>5</v>
          </cell>
          <cell r="F197">
            <v>1.8033254000000003</v>
          </cell>
          <cell r="G197">
            <v>1803.3254000000004</v>
          </cell>
          <cell r="H197">
            <v>1.6093</v>
          </cell>
          <cell r="I197">
            <v>1120.5650904119807</v>
          </cell>
        </row>
        <row r="198">
          <cell r="E198">
            <v>6</v>
          </cell>
          <cell r="F198">
            <v>1.502771166666667</v>
          </cell>
          <cell r="G198">
            <v>1502.7711666666669</v>
          </cell>
          <cell r="H198">
            <v>1.6093</v>
          </cell>
          <cell r="I198">
            <v>933.8042420099838</v>
          </cell>
        </row>
        <row r="199">
          <cell r="E199">
            <v>7</v>
          </cell>
          <cell r="F199">
            <v>1.2880895714285716</v>
          </cell>
          <cell r="G199">
            <v>1288.0895714285716</v>
          </cell>
          <cell r="H199">
            <v>1.6093</v>
          </cell>
          <cell r="I199">
            <v>800.40363600855756</v>
          </cell>
        </row>
        <row r="200">
          <cell r="E200">
            <v>8</v>
          </cell>
          <cell r="F200">
            <v>1.1270783750000002</v>
          </cell>
          <cell r="G200">
            <v>1127.0783750000003</v>
          </cell>
          <cell r="H200">
            <v>1.6093</v>
          </cell>
          <cell r="I200">
            <v>700.35318150748788</v>
          </cell>
        </row>
        <row r="201">
          <cell r="E201">
            <v>9</v>
          </cell>
          <cell r="F201">
            <v>1.0018474444444445</v>
          </cell>
          <cell r="G201">
            <v>1001.8474444444445</v>
          </cell>
          <cell r="H201">
            <v>1.6093</v>
          </cell>
          <cell r="I201">
            <v>622.53616133998912</v>
          </cell>
        </row>
        <row r="202">
          <cell r="E202">
            <v>10</v>
          </cell>
          <cell r="F202">
            <v>0.90166270000000015</v>
          </cell>
          <cell r="G202">
            <v>901.6627000000002</v>
          </cell>
          <cell r="H202">
            <v>1.6093</v>
          </cell>
          <cell r="I202">
            <v>560.28254520599035</v>
          </cell>
        </row>
        <row r="203">
          <cell r="E203">
            <v>11</v>
          </cell>
          <cell r="F203">
            <v>0.8196933636363638</v>
          </cell>
          <cell r="G203">
            <v>819.69336363636376</v>
          </cell>
          <cell r="H203">
            <v>1.6093</v>
          </cell>
          <cell r="I203">
            <v>509.34776836908208</v>
          </cell>
        </row>
        <row r="204">
          <cell r="E204">
            <v>12</v>
          </cell>
          <cell r="F204">
            <v>0.7513855833333335</v>
          </cell>
          <cell r="G204">
            <v>751.38558333333344</v>
          </cell>
          <cell r="H204">
            <v>1.6093</v>
          </cell>
          <cell r="I204">
            <v>466.9021210049919</v>
          </cell>
        </row>
        <row r="205">
          <cell r="E205">
            <v>13</v>
          </cell>
          <cell r="F205">
            <v>0.69358669230769243</v>
          </cell>
          <cell r="G205">
            <v>693.58669230769249</v>
          </cell>
          <cell r="H205">
            <v>1.6093</v>
          </cell>
          <cell r="I205">
            <v>430.98657323537719</v>
          </cell>
        </row>
        <row r="206">
          <cell r="E206">
            <v>14</v>
          </cell>
          <cell r="F206">
            <v>0.64404478571428581</v>
          </cell>
          <cell r="G206">
            <v>644.04478571428581</v>
          </cell>
          <cell r="H206">
            <v>1.6093</v>
          </cell>
          <cell r="I206">
            <v>400.20181800427878</v>
          </cell>
        </row>
        <row r="207">
          <cell r="E207">
            <v>15</v>
          </cell>
          <cell r="F207">
            <v>0.60110846666666673</v>
          </cell>
          <cell r="G207">
            <v>601.10846666666669</v>
          </cell>
          <cell r="H207">
            <v>1.6093</v>
          </cell>
          <cell r="I207">
            <v>373.52169680399345</v>
          </cell>
        </row>
        <row r="208">
          <cell r="E208">
            <v>16</v>
          </cell>
          <cell r="F208">
            <v>0.56353918750000009</v>
          </cell>
          <cell r="G208">
            <v>563.53918750000014</v>
          </cell>
          <cell r="H208">
            <v>1.6093</v>
          </cell>
          <cell r="I208">
            <v>350.17659075374394</v>
          </cell>
        </row>
        <row r="209">
          <cell r="E209">
            <v>17</v>
          </cell>
          <cell r="F209">
            <v>0.53038982352941189</v>
          </cell>
          <cell r="G209">
            <v>530.38982352941184</v>
          </cell>
          <cell r="H209">
            <v>1.6093</v>
          </cell>
          <cell r="I209">
            <v>329.5779677682296</v>
          </cell>
        </row>
        <row r="210">
          <cell r="E210">
            <v>18</v>
          </cell>
          <cell r="F210">
            <v>0.50092372222222226</v>
          </cell>
          <cell r="G210">
            <v>500.92372222222224</v>
          </cell>
          <cell r="H210">
            <v>1.6093</v>
          </cell>
          <cell r="I210">
            <v>311.26808066999456</v>
          </cell>
        </row>
        <row r="211">
          <cell r="E211">
            <v>19</v>
          </cell>
          <cell r="F211">
            <v>0.47455931578947375</v>
          </cell>
          <cell r="G211">
            <v>474.55931578947377</v>
          </cell>
          <cell r="H211">
            <v>1.6093</v>
          </cell>
          <cell r="I211">
            <v>294.88555010841594</v>
          </cell>
        </row>
        <row r="212">
          <cell r="E212">
            <v>20</v>
          </cell>
          <cell r="F212">
            <v>0.45083135000000008</v>
          </cell>
          <cell r="G212">
            <v>450.8313500000001</v>
          </cell>
          <cell r="H212">
            <v>1.6093</v>
          </cell>
          <cell r="I212">
            <v>280.14127260299517</v>
          </cell>
        </row>
        <row r="213">
          <cell r="E213">
            <v>21</v>
          </cell>
          <cell r="F213">
            <v>0.42936319047619054</v>
          </cell>
          <cell r="G213">
            <v>429.36319047619054</v>
          </cell>
          <cell r="H213">
            <v>1.6093</v>
          </cell>
          <cell r="I213">
            <v>266.80121200285254</v>
          </cell>
        </row>
        <row r="214">
          <cell r="E214">
            <v>22</v>
          </cell>
          <cell r="F214">
            <v>0.4098466818181819</v>
          </cell>
          <cell r="G214">
            <v>409.84668181818188</v>
          </cell>
          <cell r="H214">
            <v>1.6093</v>
          </cell>
          <cell r="I214">
            <v>254.67388418454104</v>
          </cell>
        </row>
        <row r="215">
          <cell r="E215">
            <v>23</v>
          </cell>
          <cell r="F215">
            <v>0.3920272608695653</v>
          </cell>
          <cell r="G215">
            <v>392.02726086956528</v>
          </cell>
          <cell r="H215">
            <v>1.6093</v>
          </cell>
          <cell r="I215">
            <v>243.60110661130014</v>
          </cell>
        </row>
        <row r="216">
          <cell r="E216">
            <v>24</v>
          </cell>
          <cell r="F216">
            <v>0.37569279166666675</v>
          </cell>
          <cell r="G216">
            <v>375.69279166666672</v>
          </cell>
          <cell r="H216">
            <v>1.6093</v>
          </cell>
          <cell r="I216">
            <v>233.45106050249595</v>
          </cell>
        </row>
        <row r="217">
          <cell r="E217">
            <v>25</v>
          </cell>
          <cell r="F217">
            <v>0.36066508000000008</v>
          </cell>
          <cell r="G217">
            <v>360.6650800000001</v>
          </cell>
          <cell r="H217">
            <v>1.6093</v>
          </cell>
          <cell r="I217">
            <v>224.11301808239614</v>
          </cell>
        </row>
        <row r="218">
          <cell r="E218">
            <v>26</v>
          </cell>
          <cell r="F218">
            <v>0.34679334615384622</v>
          </cell>
          <cell r="G218">
            <v>346.79334615384624</v>
          </cell>
          <cell r="H218">
            <v>1.6093</v>
          </cell>
          <cell r="I218">
            <v>215.4932866176886</v>
          </cell>
        </row>
        <row r="219">
          <cell r="E219">
            <v>27</v>
          </cell>
          <cell r="F219">
            <v>0.33394914814814819</v>
          </cell>
          <cell r="G219">
            <v>333.9491481481482</v>
          </cell>
          <cell r="H219">
            <v>1.6093</v>
          </cell>
          <cell r="I219">
            <v>207.51205377999639</v>
          </cell>
        </row>
        <row r="220">
          <cell r="E220">
            <v>28</v>
          </cell>
          <cell r="F220">
            <v>0.3220223928571429</v>
          </cell>
          <cell r="G220">
            <v>322.0223928571429</v>
          </cell>
          <cell r="H220">
            <v>1.6093</v>
          </cell>
          <cell r="I220">
            <v>200.10090900213939</v>
          </cell>
        </row>
        <row r="221">
          <cell r="E221">
            <v>29</v>
          </cell>
          <cell r="F221">
            <v>0.31091817241379316</v>
          </cell>
          <cell r="G221">
            <v>310.91817241379317</v>
          </cell>
          <cell r="H221">
            <v>1.6093</v>
          </cell>
          <cell r="I221">
            <v>193.20087765723804</v>
          </cell>
        </row>
        <row r="222">
          <cell r="E222">
            <v>30</v>
          </cell>
          <cell r="F222">
            <v>0.30055423333333336</v>
          </cell>
          <cell r="G222">
            <v>300.55423333333334</v>
          </cell>
          <cell r="H222">
            <v>1.6093</v>
          </cell>
          <cell r="I222">
            <v>186.76084840199672</v>
          </cell>
        </row>
        <row r="223">
          <cell r="E223">
            <v>31</v>
          </cell>
          <cell r="F223">
            <v>0.29085893548387104</v>
          </cell>
          <cell r="G223">
            <v>290.85893548387105</v>
          </cell>
          <cell r="H223">
            <v>1.6093</v>
          </cell>
          <cell r="I223">
            <v>180.73630490515819</v>
          </cell>
        </row>
        <row r="224">
          <cell r="E224">
            <v>32</v>
          </cell>
          <cell r="F224">
            <v>0.28176959375000005</v>
          </cell>
          <cell r="G224">
            <v>281.76959375000007</v>
          </cell>
          <cell r="H224">
            <v>1.6093</v>
          </cell>
          <cell r="I224">
            <v>175.08829537687197</v>
          </cell>
        </row>
        <row r="225">
          <cell r="E225">
            <v>33</v>
          </cell>
          <cell r="F225">
            <v>0.27323112121212123</v>
          </cell>
          <cell r="G225">
            <v>273.23112121212125</v>
          </cell>
          <cell r="H225">
            <v>1.6093</v>
          </cell>
          <cell r="I225">
            <v>169.78258945636068</v>
          </cell>
        </row>
        <row r="226">
          <cell r="E226">
            <v>34</v>
          </cell>
          <cell r="F226">
            <v>0.26519491176470594</v>
          </cell>
          <cell r="G226">
            <v>265.19491176470592</v>
          </cell>
          <cell r="H226">
            <v>1.6093</v>
          </cell>
          <cell r="I226">
            <v>164.7889838841148</v>
          </cell>
        </row>
        <row r="227">
          <cell r="E227">
            <v>35</v>
          </cell>
          <cell r="F227">
            <v>0.25761791428571434</v>
          </cell>
          <cell r="G227">
            <v>257.61791428571433</v>
          </cell>
          <cell r="H227">
            <v>1.6093</v>
          </cell>
          <cell r="I227">
            <v>160.08072720171151</v>
          </cell>
        </row>
        <row r="228">
          <cell r="E228">
            <v>36</v>
          </cell>
          <cell r="F228">
            <v>0.25046186111111113</v>
          </cell>
          <cell r="G228">
            <v>250.46186111111112</v>
          </cell>
          <cell r="H228">
            <v>1.6093</v>
          </cell>
          <cell r="I228">
            <v>155.63404033499728</v>
          </cell>
        </row>
        <row r="229">
          <cell r="E229">
            <v>37</v>
          </cell>
          <cell r="F229">
            <v>0.24369262162162167</v>
          </cell>
          <cell r="G229">
            <v>243.69262162162167</v>
          </cell>
          <cell r="H229">
            <v>1.6093</v>
          </cell>
          <cell r="I229">
            <v>151.42771492053791</v>
          </cell>
        </row>
        <row r="230">
          <cell r="E230">
            <v>38</v>
          </cell>
          <cell r="F230">
            <v>0.23727965789473687</v>
          </cell>
          <cell r="G230">
            <v>237.27965789473689</v>
          </cell>
          <cell r="H230">
            <v>1.6093</v>
          </cell>
          <cell r="I230">
            <v>147.44277505420797</v>
          </cell>
        </row>
        <row r="231">
          <cell r="E231">
            <v>39</v>
          </cell>
          <cell r="F231">
            <v>0.23119556410256414</v>
          </cell>
          <cell r="G231">
            <v>231.19556410256413</v>
          </cell>
          <cell r="H231">
            <v>1.6093</v>
          </cell>
          <cell r="I231">
            <v>143.66219107845905</v>
          </cell>
        </row>
        <row r="232">
          <cell r="E232">
            <v>40</v>
          </cell>
          <cell r="F232">
            <v>0.22541567500000004</v>
          </cell>
          <cell r="G232">
            <v>225.41567500000005</v>
          </cell>
          <cell r="H232">
            <v>1.6093</v>
          </cell>
          <cell r="I232">
            <v>140.07063630149759</v>
          </cell>
        </row>
        <row r="233">
          <cell r="E233">
            <v>41</v>
          </cell>
          <cell r="F233">
            <v>0.2199177317073171</v>
          </cell>
          <cell r="G233">
            <v>219.9177317073171</v>
          </cell>
          <cell r="H233">
            <v>1.6093</v>
          </cell>
          <cell r="I233">
            <v>136.65427931853421</v>
          </cell>
        </row>
        <row r="234">
          <cell r="E234">
            <v>42</v>
          </cell>
          <cell r="F234">
            <v>0.21468159523809527</v>
          </cell>
          <cell r="G234">
            <v>214.68159523809527</v>
          </cell>
          <cell r="H234">
            <v>1.6093</v>
          </cell>
          <cell r="I234">
            <v>133.40060600142627</v>
          </cell>
        </row>
        <row r="235">
          <cell r="E235">
            <v>43</v>
          </cell>
          <cell r="F235">
            <v>0.20968900000000004</v>
          </cell>
          <cell r="G235">
            <v>209.68900000000005</v>
          </cell>
          <cell r="H235">
            <v>1.6093</v>
          </cell>
          <cell r="I235">
            <v>130.2982663269745</v>
          </cell>
        </row>
        <row r="236">
          <cell r="E236">
            <v>44</v>
          </cell>
          <cell r="F236">
            <v>0.20492334090909095</v>
          </cell>
          <cell r="G236">
            <v>204.92334090909094</v>
          </cell>
          <cell r="H236">
            <v>1.6093</v>
          </cell>
          <cell r="I236">
            <v>127.33694209227052</v>
          </cell>
        </row>
        <row r="237">
          <cell r="E237">
            <v>45</v>
          </cell>
          <cell r="F237">
            <v>0.20036948888888892</v>
          </cell>
          <cell r="G237">
            <v>200.36948888888892</v>
          </cell>
          <cell r="H237">
            <v>1.6093</v>
          </cell>
          <cell r="I237">
            <v>124.50723226799785</v>
          </cell>
        </row>
        <row r="238">
          <cell r="E238">
            <v>46</v>
          </cell>
          <cell r="F238">
            <v>0.19601363043478265</v>
          </cell>
          <cell r="G238">
            <v>196.01363043478264</v>
          </cell>
          <cell r="H238">
            <v>1.6093</v>
          </cell>
          <cell r="I238">
            <v>121.80055330565007</v>
          </cell>
        </row>
        <row r="239">
          <cell r="E239">
            <v>47</v>
          </cell>
          <cell r="F239">
            <v>0.19184312765957451</v>
          </cell>
          <cell r="G239">
            <v>191.84312765957452</v>
          </cell>
          <cell r="H239">
            <v>1.6093</v>
          </cell>
          <cell r="I239">
            <v>119.20905217148731</v>
          </cell>
        </row>
        <row r="240">
          <cell r="E240">
            <v>48</v>
          </cell>
          <cell r="F240">
            <v>0.18784639583333337</v>
          </cell>
          <cell r="G240">
            <v>187.84639583333336</v>
          </cell>
          <cell r="H240">
            <v>1.6093</v>
          </cell>
          <cell r="I240">
            <v>116.72553025124797</v>
          </cell>
        </row>
        <row r="241">
          <cell r="E241">
            <v>49</v>
          </cell>
          <cell r="F241">
            <v>0.18401279591836739</v>
          </cell>
          <cell r="G241">
            <v>184.0127959183674</v>
          </cell>
          <cell r="H241">
            <v>1.6093</v>
          </cell>
          <cell r="I241">
            <v>114.3433765726511</v>
          </cell>
        </row>
        <row r="242">
          <cell r="E242">
            <v>50</v>
          </cell>
          <cell r="F242">
            <v>0.18033254000000004</v>
          </cell>
          <cell r="G242">
            <v>180.33254000000005</v>
          </cell>
          <cell r="H242">
            <v>1.6093</v>
          </cell>
          <cell r="I242">
            <v>112.05650904119807</v>
          </cell>
        </row>
        <row r="243">
          <cell r="E243">
            <v>51</v>
          </cell>
          <cell r="F243">
            <v>0.17679660784313728</v>
          </cell>
          <cell r="G243">
            <v>176.79660784313728</v>
          </cell>
          <cell r="H243">
            <v>1.6093</v>
          </cell>
          <cell r="I243">
            <v>109.85932258940986</v>
          </cell>
        </row>
        <row r="244">
          <cell r="E244">
            <v>52</v>
          </cell>
          <cell r="F244">
            <v>0.17339667307692311</v>
          </cell>
          <cell r="G244">
            <v>173.39667307692312</v>
          </cell>
          <cell r="H244">
            <v>1.6093</v>
          </cell>
          <cell r="I244">
            <v>107.7466433088443</v>
          </cell>
        </row>
        <row r="245">
          <cell r="E245">
            <v>53</v>
          </cell>
          <cell r="F245">
            <v>0.17012503773584908</v>
          </cell>
          <cell r="G245">
            <v>170.12503773584908</v>
          </cell>
          <cell r="H245">
            <v>1.6093</v>
          </cell>
          <cell r="I245">
            <v>105.71368777471514</v>
          </cell>
        </row>
        <row r="246">
          <cell r="E246">
            <v>54</v>
          </cell>
          <cell r="F246">
            <v>0.16697457407407409</v>
          </cell>
          <cell r="G246">
            <v>166.9745740740741</v>
          </cell>
          <cell r="H246">
            <v>1.6093</v>
          </cell>
          <cell r="I246">
            <v>103.7560268899982</v>
          </cell>
        </row>
        <row r="247">
          <cell r="E247">
            <v>55</v>
          </cell>
          <cell r="F247">
            <v>0.16393867272727275</v>
          </cell>
          <cell r="G247">
            <v>163.93867272727275</v>
          </cell>
          <cell r="H247">
            <v>1.6093</v>
          </cell>
          <cell r="I247">
            <v>101.86955367381641</v>
          </cell>
        </row>
        <row r="248">
          <cell r="E248">
            <v>56</v>
          </cell>
          <cell r="F248">
            <v>0.16101119642857145</v>
          </cell>
          <cell r="G248">
            <v>161.01119642857145</v>
          </cell>
          <cell r="H248">
            <v>1.6093</v>
          </cell>
          <cell r="I248">
            <v>100.05045450106969</v>
          </cell>
        </row>
        <row r="249">
          <cell r="E249">
            <v>57</v>
          </cell>
          <cell r="F249">
            <v>0.15818643859649126</v>
          </cell>
          <cell r="G249">
            <v>158.18643859649126</v>
          </cell>
          <cell r="H249">
            <v>1.6093</v>
          </cell>
          <cell r="I249">
            <v>98.295183369471985</v>
          </cell>
        </row>
        <row r="250">
          <cell r="E250">
            <v>58</v>
          </cell>
          <cell r="F250">
            <v>0.15545908620689658</v>
          </cell>
          <cell r="G250">
            <v>155.45908620689659</v>
          </cell>
          <cell r="H250">
            <v>1.6093</v>
          </cell>
          <cell r="I250">
            <v>96.600438828619019</v>
          </cell>
        </row>
        <row r="251">
          <cell r="E251">
            <v>59</v>
          </cell>
          <cell r="F251">
            <v>0.15282418644067799</v>
          </cell>
          <cell r="G251">
            <v>152.82418644067801</v>
          </cell>
          <cell r="H251">
            <v>1.6093</v>
          </cell>
          <cell r="I251">
            <v>94.963143255252604</v>
          </cell>
        </row>
        <row r="252">
          <cell r="E252">
            <v>60</v>
          </cell>
          <cell r="F252">
            <v>0.15027711666666668</v>
          </cell>
          <cell r="G252">
            <v>150.27711666666667</v>
          </cell>
          <cell r="H252">
            <v>1.6093</v>
          </cell>
          <cell r="I252">
            <v>93.380424200998362</v>
          </cell>
        </row>
        <row r="253">
          <cell r="E253">
            <v>61</v>
          </cell>
          <cell r="F253">
            <v>0.14781355737704921</v>
          </cell>
          <cell r="G253">
            <v>147.81355737704922</v>
          </cell>
          <cell r="H253">
            <v>1.6093</v>
          </cell>
          <cell r="I253">
            <v>91.849597574752522</v>
          </cell>
        </row>
        <row r="254">
          <cell r="E254">
            <v>62</v>
          </cell>
          <cell r="F254">
            <v>0.14542946774193552</v>
          </cell>
          <cell r="G254">
            <v>145.42946774193553</v>
          </cell>
          <cell r="H254">
            <v>1.6093</v>
          </cell>
          <cell r="I254">
            <v>90.368152452579096</v>
          </cell>
        </row>
        <row r="255">
          <cell r="E255">
            <v>63</v>
          </cell>
          <cell r="F255">
            <v>0.14312106349206352</v>
          </cell>
          <cell r="G255">
            <v>143.12106349206351</v>
          </cell>
          <cell r="H255">
            <v>1.6093</v>
          </cell>
          <cell r="I255">
            <v>88.933737334284174</v>
          </cell>
        </row>
        <row r="256">
          <cell r="E256">
            <v>64</v>
          </cell>
          <cell r="F256">
            <v>0.14088479687500002</v>
          </cell>
          <cell r="G256">
            <v>140.88479687500003</v>
          </cell>
          <cell r="H256">
            <v>1.6093</v>
          </cell>
          <cell r="I256">
            <v>87.544147688435984</v>
          </cell>
        </row>
        <row r="257">
          <cell r="E257">
            <v>65</v>
          </cell>
          <cell r="F257">
            <v>0.1387173384615385</v>
          </cell>
          <cell r="G257">
            <v>138.7173384615385</v>
          </cell>
          <cell r="H257">
            <v>1.6093</v>
          </cell>
          <cell r="I257">
            <v>86.197314647075444</v>
          </cell>
        </row>
        <row r="258">
          <cell r="E258">
            <v>66</v>
          </cell>
          <cell r="F258">
            <v>0.13661556060606062</v>
          </cell>
          <cell r="G258">
            <v>136.61556060606063</v>
          </cell>
          <cell r="H258">
            <v>1.6093</v>
          </cell>
          <cell r="I258">
            <v>84.891294728180341</v>
          </cell>
        </row>
        <row r="259">
          <cell r="E259">
            <v>67</v>
          </cell>
          <cell r="F259">
            <v>0.13457652238805973</v>
          </cell>
          <cell r="G259">
            <v>134.57652238805971</v>
          </cell>
          <cell r="H259">
            <v>1.6093</v>
          </cell>
          <cell r="I259">
            <v>83.624260478506002</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B_TM1"/>
      <sheetName val="Konfiguration"/>
      <sheetName val="Content"/>
      <sheetName val="DPDHL CEX"/>
      <sheetName val="Mail CEX "/>
      <sheetName val="Express CEX"/>
      <sheetName val="DGFF CEX "/>
      <sheetName val="Supply Chain CEX"/>
      <sheetName val="CC Other CEX "/>
      <sheetName val="EXP Footprint and Consumption"/>
      <sheetName val="CEX Total by Div and BU 2013"/>
      <sheetName val="CEX Scopes by Div and BU 2013"/>
      <sheetName val="KPI Data Query"/>
      <sheetName val="Adjustments"/>
      <sheetName val="2012 Index Values"/>
    </sheetNames>
    <sheetDataSet>
      <sheetData sheetId="0" refreshError="1">
        <row r="19">
          <cell r="C19" t="str">
            <v>012</v>
          </cell>
        </row>
        <row r="22">
          <cell r="C22" t="str">
            <v>ZKBB_012K</v>
          </cell>
        </row>
        <row r="25">
          <cell r="C25" t="str">
            <v>January - December</v>
          </cell>
        </row>
      </sheetData>
      <sheetData sheetId="1" refreshError="1">
        <row r="10">
          <cell r="C10" t="str">
            <v>DPDHL Carbon Efficiency and Footprint-Report (December 2013)</v>
          </cell>
        </row>
        <row r="24">
          <cell r="C24">
            <v>2013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ission_Factors_Road_hidden"/>
      <sheetName val="Carbon_Report_hidden"/>
      <sheetName val="Introduction"/>
      <sheetName val="Emission Factors"/>
      <sheetName val="Carbon Calculator"/>
      <sheetName val="Customer Carbon Emission Report"/>
      <sheetName val="Carbon Report"/>
      <sheetName val="Data for Carbon Calulator"/>
      <sheetName val="ChangeLog"/>
      <sheetName val="Carbon Calculator (2)"/>
      <sheetName val="Emission_Factors_Rail_hidden"/>
    </sheetNames>
    <sheetDataSet>
      <sheetData sheetId="0" refreshError="1">
        <row r="7">
          <cell r="B7">
            <v>1</v>
          </cell>
        </row>
        <row r="8">
          <cell r="B8">
            <v>0.95</v>
          </cell>
        </row>
        <row r="9">
          <cell r="B9">
            <v>0.9</v>
          </cell>
        </row>
        <row r="10">
          <cell r="B10">
            <v>0.85</v>
          </cell>
        </row>
        <row r="11">
          <cell r="B11">
            <v>0.8</v>
          </cell>
        </row>
        <row r="12">
          <cell r="B12">
            <v>0.75</v>
          </cell>
        </row>
        <row r="13">
          <cell r="B13">
            <v>0.7</v>
          </cell>
        </row>
        <row r="14">
          <cell r="B14">
            <v>0.65</v>
          </cell>
        </row>
        <row r="15">
          <cell r="B15">
            <v>0.6</v>
          </cell>
        </row>
        <row r="16">
          <cell r="B16">
            <v>0.55000000000000004</v>
          </cell>
        </row>
        <row r="17">
          <cell r="B17">
            <v>0.5</v>
          </cell>
        </row>
        <row r="18">
          <cell r="B18">
            <v>0.45</v>
          </cell>
        </row>
        <row r="19">
          <cell r="B19">
            <v>0.4</v>
          </cell>
        </row>
        <row r="20">
          <cell r="B20">
            <v>0.35</v>
          </cell>
        </row>
        <row r="21">
          <cell r="B21">
            <v>0.3</v>
          </cell>
        </row>
        <row r="22">
          <cell r="B22">
            <v>0.25</v>
          </cell>
        </row>
        <row r="23">
          <cell r="B23">
            <v>0.2</v>
          </cell>
        </row>
        <row r="24">
          <cell r="B24">
            <v>0.15</v>
          </cell>
        </row>
        <row r="25">
          <cell r="B25">
            <v>0.1</v>
          </cell>
        </row>
        <row r="26">
          <cell r="B26">
            <v>0.05</v>
          </cell>
        </row>
        <row r="29">
          <cell r="B29" t="str">
            <v>standard</v>
          </cell>
        </row>
      </sheetData>
      <sheetData sheetId="1" refreshError="1">
        <row r="2">
          <cell r="A2" t="str">
            <v>Air</v>
          </cell>
        </row>
        <row r="3">
          <cell r="A3" t="str">
            <v>Ocean</v>
          </cell>
        </row>
        <row r="4">
          <cell r="A4" t="str">
            <v>River</v>
          </cell>
        </row>
        <row r="5">
          <cell r="A5" t="str">
            <v>Rail</v>
          </cell>
        </row>
        <row r="6">
          <cell r="A6" t="str">
            <v>Road</v>
          </cell>
        </row>
      </sheetData>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List Contents"/>
      <sheetName val="Introduction"/>
      <sheetName val="Parameter"/>
      <sheetName val="Distance Tables"/>
      <sheetName val="Emission Report"/>
      <sheetName val="Report_Pivots"/>
      <sheetName val="Calculation Details"/>
      <sheetName val="Trade lanes &amp; Countries"/>
      <sheetName val="Input Unifis"/>
      <sheetName val="LCR"/>
      <sheetName val="Input FreightSoft"/>
    </sheetNames>
    <sheetDataSet>
      <sheetData sheetId="0" refreshError="1">
        <row r="1">
          <cell r="A1" t="str">
            <v>Product</v>
          </cell>
        </row>
        <row r="2">
          <cell r="A2" t="str">
            <v>Origin Country</v>
          </cell>
        </row>
        <row r="3">
          <cell r="A3" t="str">
            <v>Destination Country</v>
          </cell>
        </row>
        <row r="4">
          <cell r="A4" t="str">
            <v>Domestic / Internat.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3B06B-1CF1-4209-8D03-D1E8A4889450}">
  <sheetPr>
    <tabColor theme="0" tint="-0.249977111117893"/>
    <pageSetUpPr fitToPage="1"/>
  </sheetPr>
  <dimension ref="A1:N39"/>
  <sheetViews>
    <sheetView showGridLines="0" tabSelected="1" view="pageBreakPreview" zoomScale="70" zoomScaleNormal="90" zoomScaleSheetLayoutView="70" workbookViewId="0">
      <selection activeCell="D40" sqref="D40"/>
    </sheetView>
  </sheetViews>
  <sheetFormatPr baseColWidth="10" defaultColWidth="9.42578125" defaultRowHeight="11.25"/>
  <cols>
    <col min="1" max="16384" width="9.42578125" style="2"/>
  </cols>
  <sheetData>
    <row r="1" spans="1:1" ht="66.75">
      <c r="A1" s="1"/>
    </row>
    <row r="20" spans="1:1" ht="16.5">
      <c r="A20" s="3"/>
    </row>
    <row r="21" spans="1:1" ht="16.5">
      <c r="A21" s="4"/>
    </row>
    <row r="22" spans="1:1" ht="15.75">
      <c r="A22" s="5"/>
    </row>
    <row r="23" spans="1:1" ht="15.75">
      <c r="A23" s="5"/>
    </row>
    <row r="24" spans="1:1" ht="15.75">
      <c r="A24" s="5"/>
    </row>
    <row r="25" spans="1:1" ht="16.5">
      <c r="A25" s="4"/>
    </row>
    <row r="26" spans="1:1" ht="15.75">
      <c r="A26" s="5"/>
    </row>
    <row r="27" spans="1:1" ht="15.75">
      <c r="A27" s="5"/>
    </row>
    <row r="28" spans="1:1" ht="15.75">
      <c r="A28" s="5"/>
    </row>
    <row r="29" spans="1:1" ht="16.5">
      <c r="A29" s="4"/>
    </row>
    <row r="30" spans="1:1" ht="15.75">
      <c r="A30" s="5"/>
    </row>
    <row r="31" spans="1:1" ht="15.75">
      <c r="A31" s="6"/>
    </row>
    <row r="32" spans="1:1" ht="15.75">
      <c r="A32" s="7"/>
    </row>
    <row r="33" spans="1:14" ht="19.5">
      <c r="A33" s="7"/>
      <c r="C33" s="8"/>
      <c r="D33" s="9"/>
      <c r="E33" s="9"/>
    </row>
    <row r="34" spans="1:14" ht="19.5">
      <c r="A34" s="10"/>
      <c r="B34" s="10"/>
      <c r="C34" s="11"/>
      <c r="D34" s="10"/>
      <c r="E34" s="10"/>
      <c r="F34" s="10"/>
      <c r="G34" s="10"/>
      <c r="H34" s="9"/>
      <c r="I34" s="10"/>
      <c r="J34" s="10"/>
      <c r="K34" s="10"/>
      <c r="L34" s="11"/>
      <c r="M34" s="10"/>
      <c r="N34" s="10"/>
    </row>
    <row r="35" spans="1:14" ht="19.5">
      <c r="A35" s="10"/>
      <c r="B35" s="10"/>
      <c r="C35" s="11"/>
      <c r="D35" s="10"/>
      <c r="E35" s="10"/>
      <c r="F35" s="10"/>
      <c r="G35" s="10"/>
      <c r="H35" s="9"/>
      <c r="I35" s="10"/>
      <c r="J35" s="9"/>
      <c r="K35" s="10"/>
      <c r="L35" s="12"/>
      <c r="M35" s="10"/>
      <c r="N35" s="10"/>
    </row>
    <row r="36" spans="1:14" s="10" customFormat="1" ht="19.5">
      <c r="C36" s="11"/>
      <c r="H36" s="9"/>
      <c r="L36" s="11"/>
    </row>
    <row r="37" spans="1:14" s="10" customFormat="1" ht="19.5">
      <c r="C37" s="11"/>
      <c r="H37" s="9"/>
      <c r="L37" s="11"/>
    </row>
    <row r="38" spans="1:14" s="10" customFormat="1" ht="19.5">
      <c r="C38" s="11"/>
      <c r="H38" s="9"/>
      <c r="L38" s="11"/>
    </row>
    <row r="39" spans="1:14" ht="19.5">
      <c r="C39" s="11"/>
      <c r="D39" s="10"/>
      <c r="E39" s="10"/>
      <c r="F39" s="10"/>
      <c r="G39" s="10"/>
      <c r="H39" s="11"/>
      <c r="I39" s="10"/>
      <c r="J39" s="10"/>
      <c r="K39" s="10"/>
      <c r="L39" s="13"/>
      <c r="M39" s="10"/>
      <c r="N39" s="10"/>
    </row>
  </sheetData>
  <pageMargins left="0.39370078740157483" right="0.39370078740157483" top="0.78740157480314965" bottom="0.59055118110236227" header="0.39370078740157483" footer="0.19685039370078741"/>
  <pageSetup paperSize="9" scale="61" orientation="landscape" r:id="rId1"/>
  <headerFooter alignWithMargins="0">
    <oddHeader>&amp;L&amp;"Delivery,Fett"2021 ESG StatBook</oddHeader>
    <oddFooter>&amp;LPublished on March 9, 2022&amp;R&amp;P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A6952-974B-4045-8800-D844F773B0E8}">
  <sheetPr>
    <tabColor rgb="FFFF0000"/>
  </sheetPr>
  <dimension ref="A1:J40"/>
  <sheetViews>
    <sheetView view="pageBreakPreview" zoomScale="80" zoomScaleNormal="100" zoomScaleSheetLayoutView="80" workbookViewId="0">
      <selection activeCell="A2" sqref="A2"/>
    </sheetView>
  </sheetViews>
  <sheetFormatPr baseColWidth="10" defaultColWidth="11.42578125" defaultRowHeight="15.75"/>
  <cols>
    <col min="1" max="1" width="70.42578125" style="447" customWidth="1"/>
    <col min="2" max="2" width="13.140625" style="447" customWidth="1"/>
    <col min="3" max="5" width="12.7109375" style="447" customWidth="1"/>
    <col min="6" max="6" width="13.28515625" style="447" bestFit="1" customWidth="1"/>
    <col min="7" max="8" width="13.28515625" style="447" customWidth="1"/>
    <col min="9" max="9" width="11.42578125" style="447"/>
    <col min="10" max="10" width="23" style="447" bestFit="1" customWidth="1"/>
    <col min="11" max="16384" width="11.42578125" style="447"/>
  </cols>
  <sheetData>
    <row r="1" spans="1:10" ht="33" customHeight="1" thickBot="1">
      <c r="A1" s="444" t="s">
        <v>874</v>
      </c>
      <c r="B1" s="445"/>
      <c r="C1" s="445"/>
      <c r="D1" s="445"/>
      <c r="E1" s="445"/>
      <c r="F1" s="445"/>
      <c r="G1" s="445"/>
      <c r="H1" s="445"/>
      <c r="I1" s="445"/>
      <c r="J1" s="446"/>
    </row>
    <row r="2" spans="1:10" ht="20.100000000000001" customHeight="1" thickTop="1">
      <c r="A2" s="202" t="s">
        <v>345</v>
      </c>
      <c r="B2" s="493">
        <v>2016</v>
      </c>
      <c r="C2" s="493">
        <v>2017</v>
      </c>
      <c r="D2" s="493">
        <v>2018</v>
      </c>
      <c r="E2" s="493">
        <v>2019</v>
      </c>
      <c r="F2" s="493">
        <v>2020</v>
      </c>
      <c r="G2" s="493">
        <v>2021</v>
      </c>
      <c r="H2" s="494">
        <v>2022</v>
      </c>
      <c r="I2" s="35" t="s">
        <v>4</v>
      </c>
      <c r="J2" s="49" t="s">
        <v>5</v>
      </c>
    </row>
    <row r="3" spans="1:10">
      <c r="A3" s="495" t="s">
        <v>346</v>
      </c>
      <c r="B3" s="451" t="s">
        <v>185</v>
      </c>
      <c r="C3" s="451">
        <v>76513</v>
      </c>
      <c r="D3" s="451">
        <v>78822</v>
      </c>
      <c r="E3" s="451">
        <v>83166</v>
      </c>
      <c r="F3" s="451">
        <v>77301</v>
      </c>
      <c r="G3" s="451">
        <v>81939</v>
      </c>
      <c r="H3" s="496">
        <v>83951</v>
      </c>
      <c r="I3" s="454">
        <f t="shared" ref="I3:I17" si="0">(H3-G3)/G3</f>
        <v>2.4554851779982671E-2</v>
      </c>
      <c r="J3" s="39"/>
    </row>
    <row r="4" spans="1:10">
      <c r="A4" s="465" t="s">
        <v>324</v>
      </c>
      <c r="B4" s="466"/>
      <c r="C4" s="466"/>
      <c r="D4" s="466"/>
      <c r="E4" s="466"/>
      <c r="F4" s="466"/>
      <c r="G4" s="466"/>
      <c r="H4" s="467"/>
      <c r="I4" s="458"/>
      <c r="J4" s="39"/>
    </row>
    <row r="5" spans="1:10">
      <c r="A5" s="168" t="s">
        <v>325</v>
      </c>
      <c r="B5" s="178" t="s">
        <v>185</v>
      </c>
      <c r="C5" s="222">
        <v>8268</v>
      </c>
      <c r="D5" s="222">
        <v>7859</v>
      </c>
      <c r="E5" s="222">
        <v>7401</v>
      </c>
      <c r="F5" s="222">
        <v>8190</v>
      </c>
      <c r="G5" s="222">
        <v>9566</v>
      </c>
      <c r="H5" s="497">
        <v>7469</v>
      </c>
      <c r="I5" s="458">
        <f>(H5-G5)/G5</f>
        <v>-0.21921388250052268</v>
      </c>
      <c r="J5" s="39"/>
    </row>
    <row r="6" spans="1:10">
      <c r="A6" s="168" t="s">
        <v>24</v>
      </c>
      <c r="B6" s="178" t="s">
        <v>185</v>
      </c>
      <c r="C6" s="222">
        <v>2497</v>
      </c>
      <c r="D6" s="222">
        <v>3273</v>
      </c>
      <c r="E6" s="222">
        <v>2618</v>
      </c>
      <c r="F6" s="222">
        <v>1969</v>
      </c>
      <c r="G6" s="222">
        <v>2425</v>
      </c>
      <c r="H6" s="497">
        <v>2347</v>
      </c>
      <c r="I6" s="458">
        <f t="shared" si="0"/>
        <v>-3.2164948453608247E-2</v>
      </c>
      <c r="J6" s="39"/>
    </row>
    <row r="7" spans="1:10">
      <c r="A7" s="168" t="s">
        <v>25</v>
      </c>
      <c r="B7" s="178" t="s">
        <v>185</v>
      </c>
      <c r="C7" s="222">
        <v>58850</v>
      </c>
      <c r="D7" s="222">
        <v>59405</v>
      </c>
      <c r="E7" s="222">
        <v>55384</v>
      </c>
      <c r="F7" s="222">
        <v>48590</v>
      </c>
      <c r="G7" s="222">
        <v>51577</v>
      </c>
      <c r="H7" s="497">
        <v>55264</v>
      </c>
      <c r="I7" s="458">
        <f t="shared" si="0"/>
        <v>7.1485351997983601E-2</v>
      </c>
      <c r="J7" s="39"/>
    </row>
    <row r="8" spans="1:10">
      <c r="A8" s="168" t="s">
        <v>26</v>
      </c>
      <c r="B8" s="178" t="s">
        <v>18</v>
      </c>
      <c r="C8" s="170" t="s">
        <v>18</v>
      </c>
      <c r="D8" s="222">
        <v>4581</v>
      </c>
      <c r="E8" s="222">
        <v>13193</v>
      </c>
      <c r="F8" s="222">
        <v>14196</v>
      </c>
      <c r="G8" s="222">
        <v>15519</v>
      </c>
      <c r="H8" s="497">
        <v>15874</v>
      </c>
      <c r="I8" s="458">
        <f t="shared" si="0"/>
        <v>2.2875185256782008E-2</v>
      </c>
      <c r="J8" s="39"/>
    </row>
    <row r="9" spans="1:10">
      <c r="A9" s="168" t="s">
        <v>27</v>
      </c>
      <c r="B9" s="178" t="s">
        <v>185</v>
      </c>
      <c r="C9" s="222">
        <v>6770</v>
      </c>
      <c r="D9" s="222">
        <v>2672</v>
      </c>
      <c r="E9" s="222">
        <v>2379</v>
      </c>
      <c r="F9" s="222">
        <v>2558</v>
      </c>
      <c r="G9" s="222">
        <v>2663</v>
      </c>
      <c r="H9" s="497">
        <v>2770</v>
      </c>
      <c r="I9" s="458">
        <f t="shared" si="0"/>
        <v>4.0180247840781072E-2</v>
      </c>
      <c r="J9" s="39"/>
    </row>
    <row r="10" spans="1:10">
      <c r="A10" s="168" t="s">
        <v>327</v>
      </c>
      <c r="B10" s="178" t="s">
        <v>185</v>
      </c>
      <c r="C10" s="222">
        <v>127</v>
      </c>
      <c r="D10" s="222">
        <v>1031</v>
      </c>
      <c r="E10" s="222">
        <v>2190</v>
      </c>
      <c r="F10" s="222">
        <v>1797</v>
      </c>
      <c r="G10" s="222">
        <v>189</v>
      </c>
      <c r="H10" s="497">
        <v>227</v>
      </c>
      <c r="I10" s="458">
        <f t="shared" si="0"/>
        <v>0.20105820105820105</v>
      </c>
      <c r="J10" s="39"/>
    </row>
    <row r="11" spans="1:10">
      <c r="A11" s="461" t="s">
        <v>347</v>
      </c>
      <c r="B11" s="15"/>
      <c r="C11" s="15"/>
      <c r="D11" s="15"/>
      <c r="E11" s="15"/>
      <c r="F11" s="15"/>
      <c r="G11" s="15"/>
      <c r="H11" s="498"/>
      <c r="I11" s="458"/>
      <c r="J11" s="15"/>
    </row>
    <row r="12" spans="1:10">
      <c r="A12" s="181" t="s">
        <v>329</v>
      </c>
      <c r="B12" s="60" t="s">
        <v>185</v>
      </c>
      <c r="C12" s="60">
        <v>37540</v>
      </c>
      <c r="D12" s="60">
        <v>37514</v>
      </c>
      <c r="E12" s="60">
        <v>34483</v>
      </c>
      <c r="F12" s="60">
        <v>28255</v>
      </c>
      <c r="G12" s="60">
        <v>31879</v>
      </c>
      <c r="H12" s="497">
        <v>33043</v>
      </c>
      <c r="I12" s="458">
        <f t="shared" si="0"/>
        <v>3.6513065027133848E-2</v>
      </c>
      <c r="J12" s="15"/>
    </row>
    <row r="13" spans="1:10">
      <c r="A13" s="181" t="s">
        <v>330</v>
      </c>
      <c r="B13" s="55" t="s">
        <v>185</v>
      </c>
      <c r="C13" s="60">
        <v>32473</v>
      </c>
      <c r="D13" s="60">
        <v>33138</v>
      </c>
      <c r="E13" s="60">
        <v>30446</v>
      </c>
      <c r="F13" s="60">
        <v>23987</v>
      </c>
      <c r="G13" s="60">
        <v>27259</v>
      </c>
      <c r="H13" s="497">
        <v>28396</v>
      </c>
      <c r="I13" s="458">
        <f t="shared" si="0"/>
        <v>4.1710994533915406E-2</v>
      </c>
      <c r="J13" s="15"/>
    </row>
    <row r="14" spans="1:10">
      <c r="A14" s="459" t="s">
        <v>331</v>
      </c>
      <c r="B14" s="55" t="s">
        <v>185</v>
      </c>
      <c r="C14" s="60">
        <v>5067</v>
      </c>
      <c r="D14" s="60">
        <v>4376</v>
      </c>
      <c r="E14" s="60">
        <v>4037</v>
      </c>
      <c r="F14" s="60">
        <v>4268</v>
      </c>
      <c r="G14" s="60">
        <v>4620</v>
      </c>
      <c r="H14" s="497">
        <v>4647</v>
      </c>
      <c r="I14" s="458">
        <f t="shared" si="0"/>
        <v>5.8441558441558444E-3</v>
      </c>
      <c r="J14" s="15"/>
    </row>
    <row r="15" spans="1:10">
      <c r="A15" s="181" t="s">
        <v>332</v>
      </c>
      <c r="B15" s="55" t="s">
        <v>185</v>
      </c>
      <c r="C15" s="60">
        <v>12370</v>
      </c>
      <c r="D15" s="60">
        <v>11982</v>
      </c>
      <c r="E15" s="60">
        <v>12519</v>
      </c>
      <c r="F15" s="60">
        <v>12815</v>
      </c>
      <c r="G15" s="60">
        <v>12246</v>
      </c>
      <c r="H15" s="497">
        <v>10536</v>
      </c>
      <c r="I15" s="458">
        <f t="shared" si="0"/>
        <v>-0.13963743263106321</v>
      </c>
      <c r="J15" s="15"/>
    </row>
    <row r="16" spans="1:10" s="456" customFormat="1">
      <c r="A16" s="181" t="s">
        <v>333</v>
      </c>
      <c r="B16" s="55" t="s">
        <v>185</v>
      </c>
      <c r="C16" s="60">
        <v>23789</v>
      </c>
      <c r="D16" s="60">
        <v>26456</v>
      </c>
      <c r="E16" s="60">
        <v>33514</v>
      </c>
      <c r="F16" s="60">
        <v>33430</v>
      </c>
      <c r="G16" s="60">
        <v>35121</v>
      </c>
      <c r="H16" s="497">
        <v>37534</v>
      </c>
      <c r="I16" s="458">
        <f t="shared" si="0"/>
        <v>6.8705332991657417E-2</v>
      </c>
      <c r="J16" s="15"/>
    </row>
    <row r="17" spans="1:10" s="456" customFormat="1" ht="16.5" thickBot="1">
      <c r="A17" s="499" t="s">
        <v>348</v>
      </c>
      <c r="B17" s="500" t="s">
        <v>185</v>
      </c>
      <c r="C17" s="501">
        <v>2814</v>
      </c>
      <c r="D17" s="501">
        <v>2870</v>
      </c>
      <c r="E17" s="501">
        <v>2650</v>
      </c>
      <c r="F17" s="501">
        <v>2801</v>
      </c>
      <c r="G17" s="501">
        <v>2693</v>
      </c>
      <c r="H17" s="502">
        <v>2838</v>
      </c>
      <c r="I17" s="503">
        <f t="shared" si="0"/>
        <v>5.384329743780171E-2</v>
      </c>
      <c r="J17" s="15"/>
    </row>
    <row r="18" spans="1:10" ht="16.5" thickTop="1">
      <c r="A18" s="120" t="s">
        <v>194</v>
      </c>
      <c r="B18" s="120"/>
      <c r="C18" s="120"/>
      <c r="D18" s="120"/>
      <c r="E18" s="120"/>
      <c r="F18" s="120"/>
      <c r="G18" s="120"/>
      <c r="H18" s="120"/>
      <c r="I18" s="120"/>
      <c r="J18" s="504"/>
    </row>
    <row r="19" spans="1:10">
      <c r="A19" s="491"/>
    </row>
    <row r="20" spans="1:10">
      <c r="A20" s="491"/>
    </row>
    <row r="21" spans="1:10">
      <c r="A21" s="491"/>
    </row>
    <row r="22" spans="1:10">
      <c r="A22" s="491"/>
    </row>
    <row r="23" spans="1:10">
      <c r="A23" s="491"/>
    </row>
    <row r="24" spans="1:10">
      <c r="A24" s="491"/>
    </row>
    <row r="25" spans="1:10">
      <c r="A25" s="491"/>
    </row>
    <row r="26" spans="1:10">
      <c r="A26" s="491"/>
    </row>
    <row r="27" spans="1:10">
      <c r="A27" s="491"/>
    </row>
    <row r="28" spans="1:10">
      <c r="A28" s="491"/>
    </row>
    <row r="29" spans="1:10">
      <c r="A29" s="491"/>
    </row>
    <row r="30" spans="1:10">
      <c r="A30" s="491"/>
    </row>
    <row r="31" spans="1:10">
      <c r="A31" s="491"/>
    </row>
    <row r="32" spans="1:10">
      <c r="A32" s="491"/>
    </row>
    <row r="33" spans="1:9">
      <c r="A33" s="491"/>
    </row>
    <row r="34" spans="1:9">
      <c r="A34" s="491"/>
    </row>
    <row r="35" spans="1:9">
      <c r="A35" s="491"/>
    </row>
    <row r="36" spans="1:9">
      <c r="A36" s="491"/>
    </row>
    <row r="37" spans="1:9">
      <c r="A37" s="491"/>
    </row>
    <row r="38" spans="1:9">
      <c r="A38" s="491"/>
    </row>
    <row r="39" spans="1:9">
      <c r="I39" s="492"/>
    </row>
    <row r="40" spans="1:9">
      <c r="I40" s="492"/>
    </row>
  </sheetData>
  <mergeCells count="1">
    <mergeCell ref="A18:I18"/>
  </mergeCells>
  <printOptions horizontalCentered="1" verticalCentered="1"/>
  <pageMargins left="0.23622047244094491" right="0.23622047244094491" top="0.74803149606299213" bottom="0.74803149606299213" header="0.31496062992125984" footer="0.31496062992125984"/>
  <pageSetup paperSize="9" scale="56" orientation="landscape" r:id="rId1"/>
  <headerFooter>
    <oddHeader>&amp;L&amp;"Delivery,Fett" 2021 ESG StatBook</oddHeader>
    <oddFooter>&amp;L&amp;"Delivery,Standard"&amp;9Published on March 9, 2022&amp;R&amp;"Delivery,Standard"&amp;9&amp;P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A6EFD-D0F4-4667-AD9F-3139690A87DC}">
  <sheetPr>
    <tabColor rgb="FFFF0000"/>
  </sheetPr>
  <dimension ref="A1:J103"/>
  <sheetViews>
    <sheetView view="pageBreakPreview" zoomScale="80" zoomScaleNormal="100" zoomScaleSheetLayoutView="80" workbookViewId="0">
      <selection activeCell="A79" sqref="A79:J80"/>
    </sheetView>
  </sheetViews>
  <sheetFormatPr baseColWidth="10" defaultColWidth="11.42578125" defaultRowHeight="15.75"/>
  <cols>
    <col min="1" max="1" width="82.42578125" style="447" customWidth="1"/>
    <col min="2" max="2" width="13.140625" style="447" customWidth="1"/>
    <col min="3" max="5" width="12.7109375" style="447" customWidth="1"/>
    <col min="6" max="6" width="13.28515625" style="447" bestFit="1" customWidth="1"/>
    <col min="7" max="8" width="13.28515625" style="447" customWidth="1"/>
    <col min="9" max="9" width="11.42578125" style="447"/>
    <col min="10" max="10" width="42.5703125" style="447" bestFit="1" customWidth="1"/>
    <col min="11" max="16384" width="11.42578125" style="447"/>
  </cols>
  <sheetData>
    <row r="1" spans="1:10" ht="33" customHeight="1">
      <c r="A1" s="444" t="s">
        <v>349</v>
      </c>
      <c r="B1" s="445"/>
      <c r="C1" s="445"/>
      <c r="D1" s="445"/>
      <c r="E1" s="445"/>
      <c r="F1" s="445"/>
      <c r="G1" s="445"/>
      <c r="H1" s="445"/>
      <c r="I1" s="445"/>
      <c r="J1" s="446"/>
    </row>
    <row r="2" spans="1:10" ht="20.100000000000001" customHeight="1">
      <c r="A2" s="505" t="s">
        <v>350</v>
      </c>
      <c r="B2" s="505"/>
      <c r="C2" s="505"/>
      <c r="D2" s="505"/>
      <c r="E2" s="505"/>
      <c r="F2" s="505"/>
      <c r="G2" s="505"/>
      <c r="H2" s="505"/>
      <c r="I2" s="505"/>
    </row>
    <row r="3" spans="1:10" ht="36" customHeight="1" thickBot="1">
      <c r="A3" s="506" t="s">
        <v>351</v>
      </c>
      <c r="B3" s="506"/>
      <c r="C3" s="506"/>
      <c r="D3" s="506"/>
      <c r="E3" s="506"/>
      <c r="F3" s="506"/>
      <c r="G3" s="506"/>
      <c r="H3" s="506"/>
      <c r="I3" s="506"/>
    </row>
    <row r="4" spans="1:10" s="456" customFormat="1" ht="25.5" customHeight="1" thickTop="1">
      <c r="A4" s="202" t="s">
        <v>352</v>
      </c>
      <c r="B4" s="448">
        <v>2016</v>
      </c>
      <c r="C4" s="448">
        <v>2017</v>
      </c>
      <c r="D4" s="448">
        <v>2018</v>
      </c>
      <c r="E4" s="448">
        <v>2019</v>
      </c>
      <c r="F4" s="448">
        <v>2020</v>
      </c>
      <c r="G4" s="448">
        <v>2021</v>
      </c>
      <c r="H4" s="449">
        <v>2022</v>
      </c>
      <c r="I4" s="94" t="s">
        <v>4</v>
      </c>
      <c r="J4" s="49" t="s">
        <v>5</v>
      </c>
    </row>
    <row r="5" spans="1:10">
      <c r="A5" s="507" t="s">
        <v>353</v>
      </c>
      <c r="B5" s="508"/>
      <c r="C5" s="508"/>
      <c r="D5" s="508"/>
      <c r="E5" s="508"/>
      <c r="F5" s="508"/>
      <c r="G5" s="508"/>
      <c r="H5" s="509"/>
      <c r="I5" s="510"/>
      <c r="J5" s="15"/>
    </row>
    <row r="6" spans="1:10">
      <c r="A6" s="461" t="s">
        <v>354</v>
      </c>
      <c r="B6" s="511">
        <v>0.75</v>
      </c>
      <c r="C6" s="511">
        <v>0.75</v>
      </c>
      <c r="D6" s="511">
        <v>0.76</v>
      </c>
      <c r="E6" s="511">
        <v>0.77</v>
      </c>
      <c r="F6" s="511">
        <v>0.83</v>
      </c>
      <c r="G6" s="511">
        <v>0.84</v>
      </c>
      <c r="H6" s="512">
        <v>0.83</v>
      </c>
      <c r="I6" s="513"/>
      <c r="J6" s="39" t="s">
        <v>355</v>
      </c>
    </row>
    <row r="7" spans="1:10">
      <c r="A7" s="194" t="s">
        <v>356</v>
      </c>
      <c r="B7" s="514">
        <v>0.74</v>
      </c>
      <c r="C7" s="514">
        <v>0.76</v>
      </c>
      <c r="D7" s="511">
        <v>0.76</v>
      </c>
      <c r="E7" s="514">
        <v>0.77</v>
      </c>
      <c r="F7" s="514">
        <v>0.75</v>
      </c>
      <c r="G7" s="514">
        <v>0.75</v>
      </c>
      <c r="H7" s="515">
        <v>0.75</v>
      </c>
      <c r="I7" s="513"/>
      <c r="J7" s="15"/>
    </row>
    <row r="8" spans="1:10">
      <c r="A8" s="194" t="s">
        <v>357</v>
      </c>
      <c r="B8" s="516" t="s">
        <v>131</v>
      </c>
      <c r="C8" s="516" t="s">
        <v>131</v>
      </c>
      <c r="D8" s="516" t="s">
        <v>131</v>
      </c>
      <c r="E8" s="516" t="s">
        <v>131</v>
      </c>
      <c r="F8" s="514">
        <v>0.78</v>
      </c>
      <c r="G8" s="514">
        <v>0.79</v>
      </c>
      <c r="H8" s="515">
        <v>0.79</v>
      </c>
      <c r="I8" s="513"/>
      <c r="J8" s="15" t="s">
        <v>358</v>
      </c>
    </row>
    <row r="9" spans="1:10">
      <c r="A9" s="461" t="s">
        <v>359</v>
      </c>
      <c r="B9" s="67"/>
      <c r="C9" s="67"/>
      <c r="D9" s="67"/>
      <c r="E9" s="67"/>
      <c r="F9" s="67"/>
      <c r="G9" s="514"/>
      <c r="H9" s="515"/>
      <c r="I9" s="513"/>
      <c r="J9" s="15"/>
    </row>
    <row r="10" spans="1:10">
      <c r="A10" s="517" t="s">
        <v>360</v>
      </c>
      <c r="B10" s="55">
        <v>4.7</v>
      </c>
      <c r="C10" s="55">
        <v>4.7</v>
      </c>
      <c r="D10" s="55">
        <v>4.7</v>
      </c>
      <c r="E10" s="55">
        <v>4.7</v>
      </c>
      <c r="F10" s="55">
        <v>3.1</v>
      </c>
      <c r="G10" s="518">
        <v>4.4000000000000004</v>
      </c>
      <c r="H10" s="519">
        <v>3.7</v>
      </c>
      <c r="I10" s="513"/>
      <c r="J10" s="15"/>
    </row>
    <row r="11" spans="1:10">
      <c r="A11" s="517" t="s">
        <v>361</v>
      </c>
      <c r="B11" s="55" t="s">
        <v>131</v>
      </c>
      <c r="C11" s="55" t="s">
        <v>131</v>
      </c>
      <c r="D11" s="55">
        <v>9.6</v>
      </c>
      <c r="E11" s="55">
        <v>9.6</v>
      </c>
      <c r="F11" s="520">
        <v>8</v>
      </c>
      <c r="G11" s="521">
        <v>10.4</v>
      </c>
      <c r="H11" s="519">
        <v>6.9</v>
      </c>
      <c r="I11" s="513"/>
    </row>
    <row r="12" spans="1:10">
      <c r="A12" s="522" t="s">
        <v>362</v>
      </c>
      <c r="B12" s="520">
        <v>12</v>
      </c>
      <c r="C12" s="55">
        <v>11.2</v>
      </c>
      <c r="D12" s="55">
        <v>11.2</v>
      </c>
      <c r="E12" s="55">
        <v>10.4</v>
      </c>
      <c r="F12" s="55">
        <v>7.2</v>
      </c>
      <c r="G12" s="523">
        <v>9.6</v>
      </c>
      <c r="H12" s="524">
        <v>6.3</v>
      </c>
      <c r="I12" s="513"/>
      <c r="J12" s="15"/>
    </row>
    <row r="13" spans="1:10" ht="16.5" thickBot="1">
      <c r="A13" s="181" t="s">
        <v>363</v>
      </c>
      <c r="B13" s="55">
        <v>159</v>
      </c>
      <c r="C13" s="15">
        <v>172</v>
      </c>
      <c r="D13" s="15">
        <v>168</v>
      </c>
      <c r="E13" s="15">
        <v>169</v>
      </c>
      <c r="F13" s="15">
        <v>168</v>
      </c>
      <c r="G13" s="15">
        <v>153</v>
      </c>
      <c r="H13" s="525">
        <v>359</v>
      </c>
      <c r="I13" s="526" t="s">
        <v>364</v>
      </c>
      <c r="J13" s="39"/>
    </row>
    <row r="14" spans="1:10" ht="16.5" thickTop="1">
      <c r="A14" s="477" t="s">
        <v>365</v>
      </c>
      <c r="B14" s="527"/>
      <c r="C14" s="527"/>
      <c r="D14" s="527"/>
      <c r="E14" s="527"/>
      <c r="F14" s="528"/>
      <c r="G14" s="529"/>
      <c r="H14" s="530"/>
      <c r="I14" s="531"/>
    </row>
    <row r="15" spans="1:10">
      <c r="A15" s="460" t="s">
        <v>366</v>
      </c>
      <c r="B15" s="532">
        <v>0.21099999999999999</v>
      </c>
      <c r="C15" s="532">
        <v>0.215</v>
      </c>
      <c r="D15" s="532">
        <v>0.221</v>
      </c>
      <c r="E15" s="532">
        <v>0.222</v>
      </c>
      <c r="F15" s="532">
        <v>0.23200000000000001</v>
      </c>
      <c r="G15" s="533">
        <v>0.251</v>
      </c>
      <c r="H15" s="534">
        <v>0.26300000000000001</v>
      </c>
      <c r="I15" s="535"/>
      <c r="J15" s="15" t="s">
        <v>367</v>
      </c>
    </row>
    <row r="16" spans="1:10">
      <c r="A16" s="181" t="s">
        <v>368</v>
      </c>
      <c r="B16" s="83">
        <v>0.22</v>
      </c>
      <c r="C16" s="83">
        <v>0.23300000000000001</v>
      </c>
      <c r="D16" s="83">
        <v>0.24</v>
      </c>
      <c r="E16" s="83">
        <v>0.23699999999999999</v>
      </c>
      <c r="F16" s="83">
        <v>0.246</v>
      </c>
      <c r="G16" s="83">
        <v>0.26800000000000002</v>
      </c>
      <c r="H16" s="536">
        <v>0.27900000000000003</v>
      </c>
      <c r="I16" s="535"/>
      <c r="J16" s="15"/>
    </row>
    <row r="17" spans="1:10">
      <c r="A17" s="181" t="s">
        <v>369</v>
      </c>
      <c r="B17" s="83">
        <v>0.183</v>
      </c>
      <c r="C17" s="83">
        <v>0.183</v>
      </c>
      <c r="D17" s="83">
        <v>0.186</v>
      </c>
      <c r="E17" s="83">
        <v>0.193</v>
      </c>
      <c r="F17" s="83">
        <v>0.20100000000000001</v>
      </c>
      <c r="G17" s="83">
        <v>0.21</v>
      </c>
      <c r="H17" s="536">
        <v>0.223</v>
      </c>
      <c r="I17" s="535"/>
      <c r="J17" s="15"/>
    </row>
    <row r="18" spans="1:10">
      <c r="A18" s="460" t="s">
        <v>324</v>
      </c>
      <c r="B18" s="537"/>
      <c r="C18" s="83"/>
      <c r="D18" s="83"/>
      <c r="E18" s="83"/>
      <c r="F18" s="83"/>
      <c r="G18" s="83"/>
      <c r="H18" s="536"/>
      <c r="I18" s="535"/>
      <c r="J18" s="15"/>
    </row>
    <row r="19" spans="1:10">
      <c r="A19" s="168" t="s">
        <v>325</v>
      </c>
      <c r="B19" s="538">
        <v>0.20699999999999999</v>
      </c>
      <c r="C19" s="538">
        <v>0.21199999999999999</v>
      </c>
      <c r="D19" s="538">
        <v>0.22500000000000001</v>
      </c>
      <c r="E19" s="538">
        <v>0.22800000000000001</v>
      </c>
      <c r="F19" s="538">
        <v>0.24099999999999999</v>
      </c>
      <c r="G19" s="537">
        <v>0.25</v>
      </c>
      <c r="H19" s="536">
        <v>0.26400000000000001</v>
      </c>
      <c r="I19" s="535"/>
      <c r="J19" s="15"/>
    </row>
    <row r="20" spans="1:10">
      <c r="A20" s="168" t="s">
        <v>24</v>
      </c>
      <c r="B20" s="538">
        <v>0.20499999999999999</v>
      </c>
      <c r="C20" s="538">
        <v>0.216</v>
      </c>
      <c r="D20" s="538">
        <v>0.20499999999999999</v>
      </c>
      <c r="E20" s="538">
        <v>0.21</v>
      </c>
      <c r="F20" s="538">
        <v>0.22</v>
      </c>
      <c r="G20" s="537">
        <v>0.25800000000000001</v>
      </c>
      <c r="H20" s="536">
        <v>0.27900000000000003</v>
      </c>
      <c r="I20" s="535"/>
      <c r="J20" s="15"/>
    </row>
    <row r="21" spans="1:10">
      <c r="A21" s="168" t="s">
        <v>25</v>
      </c>
      <c r="B21" s="538">
        <v>0.20499999999999999</v>
      </c>
      <c r="C21" s="538">
        <v>0.20499999999999999</v>
      </c>
      <c r="D21" s="538">
        <v>0.216</v>
      </c>
      <c r="E21" s="538">
        <v>0.21099999999999999</v>
      </c>
      <c r="F21" s="538">
        <v>0.214</v>
      </c>
      <c r="G21" s="537">
        <v>0.23400000000000001</v>
      </c>
      <c r="H21" s="536">
        <v>0.23899999999999999</v>
      </c>
      <c r="I21" s="535"/>
      <c r="J21" s="15"/>
    </row>
    <row r="22" spans="1:10">
      <c r="A22" s="168" t="s">
        <v>26</v>
      </c>
      <c r="B22" s="538" t="s">
        <v>370</v>
      </c>
      <c r="C22" s="538" t="s">
        <v>370</v>
      </c>
      <c r="D22" s="538">
        <v>0.23699999999999999</v>
      </c>
      <c r="E22" s="538">
        <v>0.215</v>
      </c>
      <c r="F22" s="538">
        <v>0.25700000000000001</v>
      </c>
      <c r="G22" s="537">
        <v>0.24099999999999999</v>
      </c>
      <c r="H22" s="536">
        <v>0.26300000000000001</v>
      </c>
      <c r="I22" s="535"/>
      <c r="J22" s="15"/>
    </row>
    <row r="23" spans="1:10">
      <c r="A23" s="168" t="s">
        <v>27</v>
      </c>
      <c r="B23" s="538">
        <v>0.218</v>
      </c>
      <c r="C23" s="538">
        <v>0.21199999999999999</v>
      </c>
      <c r="D23" s="538">
        <v>0.21199999999999999</v>
      </c>
      <c r="E23" s="538">
        <v>0.215</v>
      </c>
      <c r="F23" s="538">
        <v>0.222</v>
      </c>
      <c r="G23" s="537">
        <v>0.23599999999999999</v>
      </c>
      <c r="H23" s="536">
        <v>0.245</v>
      </c>
      <c r="I23" s="535"/>
      <c r="J23" s="15"/>
    </row>
    <row r="24" spans="1:10">
      <c r="A24" s="168" t="s">
        <v>327</v>
      </c>
      <c r="B24" s="538">
        <v>0.224</v>
      </c>
      <c r="C24" s="538">
        <v>0.246</v>
      </c>
      <c r="D24" s="538">
        <v>0.247</v>
      </c>
      <c r="E24" s="538">
        <v>0.254</v>
      </c>
      <c r="F24" s="538">
        <v>0.26600000000000001</v>
      </c>
      <c r="G24" s="537">
        <v>0.28999999999999998</v>
      </c>
      <c r="H24" s="536">
        <v>0.29699999999999999</v>
      </c>
      <c r="I24" s="535"/>
      <c r="J24" s="15"/>
    </row>
    <row r="25" spans="1:10">
      <c r="A25" s="181" t="s">
        <v>371</v>
      </c>
      <c r="B25" s="83">
        <v>0.14299999999999999</v>
      </c>
      <c r="C25" s="83">
        <v>0.14299999999999999</v>
      </c>
      <c r="D25" s="83">
        <v>0.14299999999999999</v>
      </c>
      <c r="E25" s="83">
        <v>0.125</v>
      </c>
      <c r="F25" s="83">
        <v>0.125</v>
      </c>
      <c r="G25" s="83">
        <v>0.125</v>
      </c>
      <c r="H25" s="536">
        <v>0.222</v>
      </c>
      <c r="I25" s="535"/>
      <c r="J25" s="15"/>
    </row>
    <row r="26" spans="1:10">
      <c r="A26" s="539" t="s">
        <v>372</v>
      </c>
      <c r="B26" s="537">
        <v>0.4</v>
      </c>
      <c r="C26" s="83">
        <v>0.4</v>
      </c>
      <c r="D26" s="83">
        <v>0.35</v>
      </c>
      <c r="E26" s="83">
        <v>0.35</v>
      </c>
      <c r="F26" s="83">
        <v>0.35</v>
      </c>
      <c r="G26" s="83">
        <v>0.35</v>
      </c>
      <c r="H26" s="536">
        <v>0.4</v>
      </c>
      <c r="I26" s="535"/>
      <c r="J26" s="15" t="s">
        <v>373</v>
      </c>
    </row>
    <row r="27" spans="1:10" s="543" customFormat="1">
      <c r="A27" s="460" t="s">
        <v>374</v>
      </c>
      <c r="B27" s="540">
        <v>0.35</v>
      </c>
      <c r="C27" s="540">
        <v>0.35</v>
      </c>
      <c r="D27" s="540">
        <v>0.34799999999999998</v>
      </c>
      <c r="E27" s="540">
        <v>0.34399999999999997</v>
      </c>
      <c r="F27" s="540">
        <v>0.34200000000000003</v>
      </c>
      <c r="G27" s="540">
        <v>0.34711296618713</v>
      </c>
      <c r="H27" s="541">
        <v>0.34399999999999997</v>
      </c>
      <c r="I27" s="542"/>
      <c r="J27" s="67"/>
    </row>
    <row r="28" spans="1:10" s="543" customFormat="1">
      <c r="A28" s="460" t="s">
        <v>324</v>
      </c>
      <c r="B28" s="540"/>
      <c r="C28" s="540"/>
      <c r="D28" s="540"/>
      <c r="E28" s="540"/>
      <c r="F28" s="540"/>
      <c r="G28" s="540"/>
      <c r="H28" s="541"/>
      <c r="I28" s="542"/>
      <c r="J28" s="67"/>
    </row>
    <row r="29" spans="1:10" s="543" customFormat="1">
      <c r="A29" s="168" t="s">
        <v>325</v>
      </c>
      <c r="B29" s="538">
        <v>0.28299999999999997</v>
      </c>
      <c r="C29" s="538">
        <v>0.28499999999999998</v>
      </c>
      <c r="D29" s="538">
        <v>0.28499999999999998</v>
      </c>
      <c r="E29" s="538">
        <v>0.28699999999999998</v>
      </c>
      <c r="F29" s="538">
        <v>0.28499999999999998</v>
      </c>
      <c r="G29" s="544">
        <v>0.29199999999999998</v>
      </c>
      <c r="H29" s="545">
        <v>0.29699999999999999</v>
      </c>
      <c r="I29" s="542"/>
      <c r="J29" s="67"/>
    </row>
    <row r="30" spans="1:10" s="543" customFormat="1">
      <c r="A30" s="168" t="s">
        <v>24</v>
      </c>
      <c r="B30" s="538">
        <v>0.42399999999999999</v>
      </c>
      <c r="C30" s="538">
        <v>0.443</v>
      </c>
      <c r="D30" s="538">
        <v>0.44400000000000001</v>
      </c>
      <c r="E30" s="538">
        <v>0.41499999999999998</v>
      </c>
      <c r="F30" s="538">
        <v>0.40899999999999997</v>
      </c>
      <c r="G30" s="544">
        <v>0.42799999999999999</v>
      </c>
      <c r="H30" s="545">
        <v>0.40300000000000002</v>
      </c>
      <c r="I30" s="542"/>
      <c r="J30" s="67"/>
    </row>
    <row r="31" spans="1:10" s="543" customFormat="1">
      <c r="A31" s="168" t="s">
        <v>25</v>
      </c>
      <c r="B31" s="538">
        <v>0.27700000000000002</v>
      </c>
      <c r="C31" s="538">
        <v>0.28000000000000003</v>
      </c>
      <c r="D31" s="538">
        <v>0.29199999999999998</v>
      </c>
      <c r="E31" s="538">
        <v>0.29499999999999998</v>
      </c>
      <c r="F31" s="538">
        <v>0.312</v>
      </c>
      <c r="G31" s="544">
        <v>0.32300000000000001</v>
      </c>
      <c r="H31" s="545">
        <v>0.32700000000000001</v>
      </c>
      <c r="I31" s="542"/>
      <c r="J31" s="67"/>
    </row>
    <row r="32" spans="1:10" s="543" customFormat="1">
      <c r="A32" s="168" t="s">
        <v>26</v>
      </c>
      <c r="B32" s="538" t="s">
        <v>370</v>
      </c>
      <c r="C32" s="538" t="s">
        <v>370</v>
      </c>
      <c r="D32" s="538">
        <v>0.216</v>
      </c>
      <c r="E32" s="538">
        <v>0.20699999999999999</v>
      </c>
      <c r="F32" s="538">
        <v>0.20799999999999999</v>
      </c>
      <c r="G32" s="544">
        <v>0.22500000000000001</v>
      </c>
      <c r="H32" s="545">
        <v>0.20499999999999999</v>
      </c>
      <c r="I32" s="542"/>
      <c r="J32" s="67"/>
    </row>
    <row r="33" spans="1:10" s="543" customFormat="1">
      <c r="A33" s="168" t="s">
        <v>27</v>
      </c>
      <c r="B33" s="538">
        <v>0.41199999999999998</v>
      </c>
      <c r="C33" s="538">
        <v>0.40699999999999997</v>
      </c>
      <c r="D33" s="538">
        <v>0.43</v>
      </c>
      <c r="E33" s="538">
        <v>0.42399999999999999</v>
      </c>
      <c r="F33" s="538">
        <v>0.40600000000000003</v>
      </c>
      <c r="G33" s="544">
        <v>0.40600000000000003</v>
      </c>
      <c r="H33" s="545">
        <v>0.40100000000000002</v>
      </c>
      <c r="I33" s="542"/>
      <c r="J33" s="67"/>
    </row>
    <row r="34" spans="1:10" s="543" customFormat="1">
      <c r="A34" s="168" t="s">
        <v>327</v>
      </c>
      <c r="B34" s="538">
        <v>0.378</v>
      </c>
      <c r="C34" s="538">
        <v>0.376</v>
      </c>
      <c r="D34" s="538">
        <v>0.36599999999999999</v>
      </c>
      <c r="E34" s="538">
        <v>0.36299999999999999</v>
      </c>
      <c r="F34" s="538">
        <v>0.36599999999999999</v>
      </c>
      <c r="G34" s="544">
        <v>0.36599999999999999</v>
      </c>
      <c r="H34" s="545">
        <v>0.374</v>
      </c>
      <c r="I34" s="542"/>
      <c r="J34" s="67"/>
    </row>
    <row r="35" spans="1:10">
      <c r="A35" s="460" t="s">
        <v>347</v>
      </c>
      <c r="B35" s="537"/>
      <c r="C35" s="537"/>
      <c r="D35" s="537"/>
      <c r="E35" s="537"/>
      <c r="F35" s="537"/>
      <c r="G35" s="537"/>
      <c r="H35" s="545"/>
      <c r="I35" s="535"/>
      <c r="J35" s="15"/>
    </row>
    <row r="36" spans="1:10">
      <c r="A36" s="181" t="s">
        <v>329</v>
      </c>
      <c r="B36" s="537" t="s">
        <v>131</v>
      </c>
      <c r="C36" s="537" t="s">
        <v>131</v>
      </c>
      <c r="D36" s="537" t="s">
        <v>131</v>
      </c>
      <c r="E36" s="537" t="s">
        <v>131</v>
      </c>
      <c r="F36" s="537">
        <v>0.36199999999999999</v>
      </c>
      <c r="G36" s="537">
        <v>0.36399999999999999</v>
      </c>
      <c r="H36" s="545">
        <v>0.35899999999999999</v>
      </c>
      <c r="I36" s="535"/>
      <c r="J36" s="15"/>
    </row>
    <row r="37" spans="1:10">
      <c r="A37" s="468" t="s">
        <v>337</v>
      </c>
      <c r="B37" s="537" t="s">
        <v>131</v>
      </c>
      <c r="C37" s="537" t="s">
        <v>131</v>
      </c>
      <c r="D37" s="537" t="s">
        <v>131</v>
      </c>
      <c r="E37" s="537" t="s">
        <v>131</v>
      </c>
      <c r="F37" s="537">
        <v>0.30499999999999999</v>
      </c>
      <c r="G37" s="537">
        <v>0.31</v>
      </c>
      <c r="H37" s="545">
        <v>0.30599999999999999</v>
      </c>
      <c r="I37" s="535"/>
      <c r="J37" s="15"/>
    </row>
    <row r="38" spans="1:10">
      <c r="A38" s="468" t="s">
        <v>331</v>
      </c>
      <c r="B38" s="537" t="s">
        <v>131</v>
      </c>
      <c r="C38" s="537" t="s">
        <v>131</v>
      </c>
      <c r="D38" s="537" t="s">
        <v>131</v>
      </c>
      <c r="E38" s="537" t="s">
        <v>131</v>
      </c>
      <c r="F38" s="537">
        <v>0.39400000000000002</v>
      </c>
      <c r="G38" s="537">
        <v>0.39600000000000002</v>
      </c>
      <c r="H38" s="545">
        <v>0.39100000000000001</v>
      </c>
      <c r="I38" s="535"/>
      <c r="J38" s="15"/>
    </row>
    <row r="39" spans="1:10">
      <c r="A39" s="181" t="s">
        <v>332</v>
      </c>
      <c r="B39" s="537" t="s">
        <v>131</v>
      </c>
      <c r="C39" s="537" t="s">
        <v>131</v>
      </c>
      <c r="D39" s="537" t="s">
        <v>131</v>
      </c>
      <c r="E39" s="537" t="s">
        <v>131</v>
      </c>
      <c r="F39" s="537">
        <v>0.33400000000000002</v>
      </c>
      <c r="G39" s="537">
        <v>0.34699999999999998</v>
      </c>
      <c r="H39" s="545">
        <v>0.34699999999999998</v>
      </c>
      <c r="I39" s="535"/>
      <c r="J39" s="15"/>
    </row>
    <row r="40" spans="1:10">
      <c r="A40" s="181" t="s">
        <v>333</v>
      </c>
      <c r="B40" s="537" t="s">
        <v>131</v>
      </c>
      <c r="C40" s="537" t="s">
        <v>131</v>
      </c>
      <c r="D40" s="537" t="s">
        <v>131</v>
      </c>
      <c r="E40" s="537" t="s">
        <v>131</v>
      </c>
      <c r="F40" s="537">
        <v>0.28299999999999997</v>
      </c>
      <c r="G40" s="537">
        <v>0.29299999999999998</v>
      </c>
      <c r="H40" s="545">
        <v>0.29699999999999999</v>
      </c>
      <c r="I40" s="535"/>
      <c r="J40" s="15"/>
    </row>
    <row r="41" spans="1:10" ht="16.5" thickBot="1">
      <c r="A41" s="181" t="s">
        <v>348</v>
      </c>
      <c r="B41" s="537" t="s">
        <v>131</v>
      </c>
      <c r="C41" s="537" t="s">
        <v>131</v>
      </c>
      <c r="D41" s="537" t="s">
        <v>131</v>
      </c>
      <c r="E41" s="537" t="s">
        <v>131</v>
      </c>
      <c r="F41" s="537">
        <v>0.246</v>
      </c>
      <c r="G41" s="537">
        <v>0.25800000000000001</v>
      </c>
      <c r="H41" s="545">
        <v>0.26900000000000002</v>
      </c>
      <c r="I41" s="535"/>
      <c r="J41" s="15"/>
    </row>
    <row r="42" spans="1:10" ht="16.5" thickTop="1">
      <c r="A42" s="104" t="s">
        <v>375</v>
      </c>
      <c r="B42" s="229">
        <v>15456</v>
      </c>
      <c r="C42" s="229">
        <v>15534</v>
      </c>
      <c r="D42" s="229">
        <v>15610</v>
      </c>
      <c r="E42" s="229">
        <v>15382</v>
      </c>
      <c r="F42" s="229">
        <v>15053</v>
      </c>
      <c r="G42" s="229">
        <v>14652</v>
      </c>
      <c r="H42" s="546">
        <v>14274</v>
      </c>
      <c r="I42" s="547" t="s">
        <v>18</v>
      </c>
      <c r="J42" s="39"/>
    </row>
    <row r="43" spans="1:10" ht="16.5" thickBot="1">
      <c r="A43" s="517" t="s">
        <v>376</v>
      </c>
      <c r="B43" s="548">
        <v>9.9000000000000005E-2</v>
      </c>
      <c r="C43" s="548">
        <v>9.8000000000000004E-2</v>
      </c>
      <c r="D43" s="548">
        <v>9.5000000000000001E-2</v>
      </c>
      <c r="E43" s="548">
        <v>9.0999999999999998E-2</v>
      </c>
      <c r="F43" s="548">
        <v>8.5000000000000006E-2</v>
      </c>
      <c r="G43" s="548">
        <v>0.08</v>
      </c>
      <c r="H43" s="549">
        <v>0.08</v>
      </c>
      <c r="I43" s="550" t="s">
        <v>18</v>
      </c>
      <c r="J43" s="39"/>
    </row>
    <row r="44" spans="1:10" ht="16.5" thickTop="1">
      <c r="A44" s="86" t="s">
        <v>377</v>
      </c>
      <c r="B44" s="529">
        <v>41</v>
      </c>
      <c r="C44" s="529">
        <v>41</v>
      </c>
      <c r="D44" s="529">
        <v>41</v>
      </c>
      <c r="E44" s="529">
        <v>41</v>
      </c>
      <c r="F44" s="529">
        <v>40</v>
      </c>
      <c r="G44" s="529">
        <v>40</v>
      </c>
      <c r="H44" s="551">
        <v>40</v>
      </c>
      <c r="I44" s="552" t="s">
        <v>18</v>
      </c>
      <c r="J44" s="39"/>
    </row>
    <row r="45" spans="1:10">
      <c r="A45" s="460" t="s">
        <v>324</v>
      </c>
      <c r="B45" s="60"/>
      <c r="C45" s="60"/>
      <c r="D45" s="60"/>
      <c r="E45" s="60"/>
      <c r="F45" s="60"/>
      <c r="G45" s="60"/>
      <c r="H45" s="457"/>
      <c r="I45" s="553"/>
      <c r="J45" s="39"/>
    </row>
    <row r="46" spans="1:10">
      <c r="A46" s="168" t="s">
        <v>325</v>
      </c>
      <c r="B46" s="170" t="s">
        <v>370</v>
      </c>
      <c r="C46" s="170">
        <v>37</v>
      </c>
      <c r="D46" s="170">
        <v>38</v>
      </c>
      <c r="E46" s="170">
        <v>38</v>
      </c>
      <c r="F46" s="170">
        <v>38</v>
      </c>
      <c r="G46" s="170">
        <v>38</v>
      </c>
      <c r="H46" s="457">
        <v>38</v>
      </c>
      <c r="I46" s="553" t="s">
        <v>18</v>
      </c>
      <c r="J46" s="39"/>
    </row>
    <row r="47" spans="1:10">
      <c r="A47" s="168" t="s">
        <v>24</v>
      </c>
      <c r="B47" s="170" t="s">
        <v>370</v>
      </c>
      <c r="C47" s="170">
        <v>39</v>
      </c>
      <c r="D47" s="170">
        <v>38</v>
      </c>
      <c r="E47" s="170">
        <v>38</v>
      </c>
      <c r="F47" s="170">
        <v>39</v>
      </c>
      <c r="G47" s="170">
        <v>39</v>
      </c>
      <c r="H47" s="457">
        <v>39</v>
      </c>
      <c r="I47" s="553" t="s">
        <v>18</v>
      </c>
      <c r="J47" s="39"/>
    </row>
    <row r="48" spans="1:10">
      <c r="A48" s="168" t="s">
        <v>25</v>
      </c>
      <c r="B48" s="170" t="s">
        <v>370</v>
      </c>
      <c r="C48" s="170">
        <v>39</v>
      </c>
      <c r="D48" s="170">
        <v>39</v>
      </c>
      <c r="E48" s="170">
        <v>39</v>
      </c>
      <c r="F48" s="170">
        <v>39</v>
      </c>
      <c r="G48" s="170">
        <v>38</v>
      </c>
      <c r="H48" s="457">
        <v>39</v>
      </c>
      <c r="I48" s="553" t="s">
        <v>18</v>
      </c>
      <c r="J48" s="39"/>
    </row>
    <row r="49" spans="1:10">
      <c r="A49" s="168" t="s">
        <v>26</v>
      </c>
      <c r="B49" s="170" t="s">
        <v>370</v>
      </c>
      <c r="C49" s="170" t="s">
        <v>370</v>
      </c>
      <c r="D49" s="170" t="s">
        <v>370</v>
      </c>
      <c r="E49" s="170">
        <v>44</v>
      </c>
      <c r="F49" s="170">
        <v>36</v>
      </c>
      <c r="G49" s="170">
        <v>35</v>
      </c>
      <c r="H49" s="457">
        <v>35</v>
      </c>
      <c r="I49" s="553" t="s">
        <v>18</v>
      </c>
      <c r="J49" s="39"/>
    </row>
    <row r="50" spans="1:10">
      <c r="A50" s="168" t="s">
        <v>27</v>
      </c>
      <c r="B50" s="170" t="s">
        <v>370</v>
      </c>
      <c r="C50" s="170">
        <v>44</v>
      </c>
      <c r="D50" s="170">
        <v>43</v>
      </c>
      <c r="E50" s="170">
        <v>45</v>
      </c>
      <c r="F50" s="170">
        <v>44</v>
      </c>
      <c r="G50" s="170">
        <v>44</v>
      </c>
      <c r="H50" s="457">
        <v>44</v>
      </c>
      <c r="I50" s="553" t="s">
        <v>18</v>
      </c>
      <c r="J50" s="39"/>
    </row>
    <row r="51" spans="1:10" ht="16.5" thickBot="1">
      <c r="A51" s="168" t="s">
        <v>327</v>
      </c>
      <c r="B51" s="170" t="s">
        <v>370</v>
      </c>
      <c r="C51" s="170">
        <v>44</v>
      </c>
      <c r="D51" s="170">
        <v>43</v>
      </c>
      <c r="E51" s="170">
        <v>46</v>
      </c>
      <c r="F51" s="170">
        <v>43</v>
      </c>
      <c r="G51" s="170">
        <v>43</v>
      </c>
      <c r="H51" s="457">
        <v>42</v>
      </c>
      <c r="I51" s="553" t="s">
        <v>18</v>
      </c>
      <c r="J51" s="39"/>
    </row>
    <row r="52" spans="1:10" ht="16.5" thickTop="1">
      <c r="A52" s="461" t="s">
        <v>378</v>
      </c>
      <c r="B52" s="554" t="s">
        <v>379</v>
      </c>
      <c r="C52" s="555"/>
      <c r="D52" s="555" t="s">
        <v>380</v>
      </c>
      <c r="E52" s="555"/>
      <c r="F52" s="555" t="s">
        <v>381</v>
      </c>
      <c r="G52" s="556"/>
      <c r="H52" s="557"/>
      <c r="I52" s="558"/>
      <c r="J52" s="39"/>
    </row>
    <row r="53" spans="1:10">
      <c r="A53" s="517" t="s">
        <v>382</v>
      </c>
      <c r="B53" s="559">
        <v>0.15</v>
      </c>
      <c r="C53" s="560"/>
      <c r="D53" s="560">
        <v>0.68</v>
      </c>
      <c r="E53" s="560"/>
      <c r="F53" s="560">
        <v>0.16</v>
      </c>
      <c r="G53" s="561"/>
      <c r="H53" s="562"/>
      <c r="I53" s="513"/>
      <c r="J53" s="39"/>
    </row>
    <row r="54" spans="1:10">
      <c r="A54" s="461" t="s">
        <v>324</v>
      </c>
      <c r="B54" s="563"/>
      <c r="C54" s="564"/>
      <c r="D54" s="564"/>
      <c r="E54" s="564"/>
      <c r="F54" s="564"/>
      <c r="G54" s="565"/>
      <c r="H54" s="562"/>
      <c r="I54" s="513"/>
      <c r="J54" s="39"/>
    </row>
    <row r="55" spans="1:10">
      <c r="A55" s="168" t="s">
        <v>325</v>
      </c>
      <c r="B55" s="566">
        <v>0.14599999999999999</v>
      </c>
      <c r="C55" s="567"/>
      <c r="D55" s="567">
        <v>0.76300000000000001</v>
      </c>
      <c r="E55" s="567"/>
      <c r="F55" s="567">
        <v>9.1999999999999998E-2</v>
      </c>
      <c r="G55" s="568"/>
      <c r="H55" s="562"/>
      <c r="I55" s="513"/>
      <c r="J55" s="39"/>
    </row>
    <row r="56" spans="1:10">
      <c r="A56" s="168" t="s">
        <v>24</v>
      </c>
      <c r="B56" s="566">
        <v>0.13900000000000001</v>
      </c>
      <c r="C56" s="567"/>
      <c r="D56" s="567">
        <v>0.73499999999999999</v>
      </c>
      <c r="E56" s="567"/>
      <c r="F56" s="567">
        <v>0.126</v>
      </c>
      <c r="G56" s="568"/>
      <c r="H56" s="562"/>
      <c r="I56" s="513"/>
      <c r="J56" s="39"/>
    </row>
    <row r="57" spans="1:10">
      <c r="A57" s="168" t="s">
        <v>25</v>
      </c>
      <c r="B57" s="566">
        <v>0.18099999999999999</v>
      </c>
      <c r="C57" s="567"/>
      <c r="D57" s="567">
        <v>0.69199999999999995</v>
      </c>
      <c r="E57" s="567"/>
      <c r="F57" s="567">
        <v>0.126</v>
      </c>
      <c r="G57" s="568"/>
      <c r="H57" s="562"/>
      <c r="I57" s="513"/>
      <c r="J57" s="39"/>
    </row>
    <row r="58" spans="1:10">
      <c r="A58" s="168" t="s">
        <v>26</v>
      </c>
      <c r="B58" s="566">
        <v>0.28000000000000003</v>
      </c>
      <c r="C58" s="567"/>
      <c r="D58" s="567">
        <v>0.623</v>
      </c>
      <c r="E58" s="567"/>
      <c r="F58" s="567">
        <v>9.7000000000000003E-2</v>
      </c>
      <c r="G58" s="568"/>
      <c r="H58" s="562"/>
      <c r="I58" s="513"/>
      <c r="J58" s="39"/>
    </row>
    <row r="59" spans="1:10">
      <c r="A59" s="168" t="s">
        <v>27</v>
      </c>
      <c r="B59" s="566">
        <v>0.11899999999999999</v>
      </c>
      <c r="C59" s="567"/>
      <c r="D59" s="567">
        <v>0.61699999999999999</v>
      </c>
      <c r="E59" s="567"/>
      <c r="F59" s="567">
        <v>0.26400000000000001</v>
      </c>
      <c r="G59" s="568"/>
      <c r="H59" s="562"/>
      <c r="I59" s="513"/>
      <c r="J59" s="39"/>
    </row>
    <row r="60" spans="1:10">
      <c r="A60" s="168" t="s">
        <v>327</v>
      </c>
      <c r="B60" s="566">
        <v>0.08</v>
      </c>
      <c r="C60" s="567"/>
      <c r="D60" s="567">
        <v>0.72</v>
      </c>
      <c r="E60" s="567"/>
      <c r="F60" s="567">
        <v>0.19900000000000001</v>
      </c>
      <c r="G60" s="568"/>
      <c r="H60" s="562"/>
      <c r="I60" s="513"/>
      <c r="J60" s="39"/>
    </row>
    <row r="61" spans="1:10">
      <c r="A61" s="461" t="s">
        <v>347</v>
      </c>
      <c r="B61" s="566"/>
      <c r="C61" s="567"/>
      <c r="D61" s="567"/>
      <c r="E61" s="567"/>
      <c r="F61" s="567"/>
      <c r="G61" s="568"/>
      <c r="H61" s="55"/>
      <c r="I61" s="513"/>
      <c r="J61" s="39"/>
    </row>
    <row r="62" spans="1:10">
      <c r="A62" s="181" t="s">
        <v>329</v>
      </c>
      <c r="B62" s="566">
        <v>0.13</v>
      </c>
      <c r="C62" s="567"/>
      <c r="D62" s="567">
        <v>0.65</v>
      </c>
      <c r="E62" s="567"/>
      <c r="F62" s="567">
        <v>0.22</v>
      </c>
      <c r="G62" s="568"/>
      <c r="H62" s="562"/>
      <c r="I62" s="513"/>
      <c r="J62" s="39"/>
    </row>
    <row r="63" spans="1:10">
      <c r="A63" s="468" t="s">
        <v>337</v>
      </c>
      <c r="B63" s="566">
        <v>0.16</v>
      </c>
      <c r="C63" s="567"/>
      <c r="D63" s="567">
        <v>0.68</v>
      </c>
      <c r="E63" s="567"/>
      <c r="F63" s="567">
        <v>0.16</v>
      </c>
      <c r="G63" s="568"/>
      <c r="H63" s="562"/>
      <c r="I63" s="513"/>
      <c r="J63" s="39"/>
    </row>
    <row r="64" spans="1:10">
      <c r="A64" s="468" t="s">
        <v>331</v>
      </c>
      <c r="B64" s="566">
        <v>0.12</v>
      </c>
      <c r="C64" s="567"/>
      <c r="D64" s="567">
        <v>0.62</v>
      </c>
      <c r="E64" s="567"/>
      <c r="F64" s="567">
        <v>0.26</v>
      </c>
      <c r="G64" s="568"/>
      <c r="H64" s="562"/>
      <c r="I64" s="513"/>
      <c r="J64" s="39"/>
    </row>
    <row r="65" spans="1:10">
      <c r="A65" s="181" t="s">
        <v>332</v>
      </c>
      <c r="B65" s="566">
        <v>0.22</v>
      </c>
      <c r="C65" s="567"/>
      <c r="D65" s="567">
        <v>0.67</v>
      </c>
      <c r="E65" s="567"/>
      <c r="F65" s="567">
        <v>0.11</v>
      </c>
      <c r="G65" s="568"/>
      <c r="H65" s="562"/>
      <c r="I65" s="513"/>
      <c r="J65" s="39"/>
    </row>
    <row r="66" spans="1:10">
      <c r="A66" s="181" t="s">
        <v>333</v>
      </c>
      <c r="B66" s="566">
        <v>0.16</v>
      </c>
      <c r="C66" s="567"/>
      <c r="D66" s="567">
        <v>0.79</v>
      </c>
      <c r="E66" s="567"/>
      <c r="F66" s="567">
        <v>0.04</v>
      </c>
      <c r="G66" s="568"/>
      <c r="H66" s="562"/>
      <c r="I66" s="513"/>
      <c r="J66" s="39"/>
    </row>
    <row r="67" spans="1:10" ht="16.5" thickBot="1">
      <c r="A67" s="181" t="s">
        <v>348</v>
      </c>
      <c r="B67" s="569">
        <v>0.1</v>
      </c>
      <c r="C67" s="570"/>
      <c r="D67" s="570">
        <v>0.85</v>
      </c>
      <c r="E67" s="570"/>
      <c r="F67" s="570">
        <v>0.05</v>
      </c>
      <c r="G67" s="571"/>
      <c r="H67" s="562"/>
      <c r="I67" s="513"/>
      <c r="J67" s="39"/>
    </row>
    <row r="68" spans="1:10" ht="17.25" thickTop="1" thickBot="1">
      <c r="A68" s="572" t="s">
        <v>383</v>
      </c>
      <c r="B68" s="35" t="s">
        <v>131</v>
      </c>
      <c r="C68" s="35" t="s">
        <v>131</v>
      </c>
      <c r="D68" s="35">
        <v>157</v>
      </c>
      <c r="E68" s="35">
        <v>175</v>
      </c>
      <c r="F68" s="35">
        <v>183</v>
      </c>
      <c r="G68" s="35">
        <v>179</v>
      </c>
      <c r="H68" s="573">
        <v>178</v>
      </c>
      <c r="I68" s="574" t="s">
        <v>18</v>
      </c>
      <c r="J68" s="39"/>
    </row>
    <row r="69" spans="1:10" ht="16.5" thickTop="1">
      <c r="A69" s="104" t="s">
        <v>384</v>
      </c>
      <c r="B69" s="527"/>
      <c r="C69" s="527"/>
      <c r="D69" s="527"/>
      <c r="E69" s="527"/>
      <c r="F69" s="527"/>
      <c r="G69" s="527"/>
      <c r="H69" s="575"/>
      <c r="I69" s="576"/>
      <c r="J69" s="15"/>
    </row>
    <row r="70" spans="1:10" s="152" customFormat="1" ht="36" customHeight="1">
      <c r="A70" s="577" t="s">
        <v>385</v>
      </c>
      <c r="B70" s="578">
        <v>4</v>
      </c>
      <c r="C70" s="578">
        <v>4.4000000000000004</v>
      </c>
      <c r="D70" s="578">
        <v>4.3</v>
      </c>
      <c r="E70" s="578">
        <v>4.2</v>
      </c>
      <c r="F70" s="578">
        <v>3.9</v>
      </c>
      <c r="G70" s="578">
        <v>3.9</v>
      </c>
      <c r="H70" s="579">
        <v>3.4</v>
      </c>
      <c r="I70" s="580"/>
      <c r="J70" s="581" t="s">
        <v>386</v>
      </c>
    </row>
    <row r="71" spans="1:10" ht="15.75" customHeight="1">
      <c r="A71" s="582" t="s">
        <v>324</v>
      </c>
      <c r="B71" s="583"/>
      <c r="C71" s="583"/>
      <c r="D71" s="583"/>
      <c r="E71" s="583"/>
      <c r="F71" s="583"/>
      <c r="G71" s="583"/>
      <c r="H71" s="584"/>
      <c r="I71" s="513"/>
      <c r="J71" s="67"/>
    </row>
    <row r="72" spans="1:10" ht="15.75" customHeight="1">
      <c r="A72" s="168" t="s">
        <v>325</v>
      </c>
      <c r="B72" s="585">
        <v>3</v>
      </c>
      <c r="C72" s="585">
        <v>3.1</v>
      </c>
      <c r="D72" s="585">
        <v>3.1</v>
      </c>
      <c r="E72" s="585">
        <v>2.4</v>
      </c>
      <c r="F72" s="585">
        <v>2.1</v>
      </c>
      <c r="G72" s="521">
        <v>1.8</v>
      </c>
      <c r="H72" s="586">
        <v>1.6</v>
      </c>
      <c r="I72" s="513"/>
      <c r="J72" s="67"/>
    </row>
    <row r="73" spans="1:10">
      <c r="A73" s="168" t="s">
        <v>24</v>
      </c>
      <c r="B73" s="585">
        <v>1</v>
      </c>
      <c r="C73" s="585">
        <v>1</v>
      </c>
      <c r="D73" s="585">
        <v>1</v>
      </c>
      <c r="E73" s="585">
        <v>0.9</v>
      </c>
      <c r="F73" s="585">
        <v>0.7</v>
      </c>
      <c r="G73" s="521">
        <v>0.7</v>
      </c>
      <c r="H73" s="586">
        <v>0.8</v>
      </c>
      <c r="I73" s="513"/>
      <c r="J73" s="67"/>
    </row>
    <row r="74" spans="1:10" ht="15.75" customHeight="1">
      <c r="A74" s="168" t="s">
        <v>25</v>
      </c>
      <c r="B74" s="585">
        <v>0.6</v>
      </c>
      <c r="C74" s="585">
        <v>0.6</v>
      </c>
      <c r="D74" s="585">
        <v>0.7</v>
      </c>
      <c r="E74" s="585">
        <v>0.6</v>
      </c>
      <c r="F74" s="585">
        <v>0.5</v>
      </c>
      <c r="G74" s="521">
        <v>0.5</v>
      </c>
      <c r="H74" s="586">
        <v>0.5</v>
      </c>
      <c r="I74" s="513"/>
      <c r="J74" s="67"/>
    </row>
    <row r="75" spans="1:10" ht="15.75" customHeight="1">
      <c r="A75" s="168" t="s">
        <v>26</v>
      </c>
      <c r="B75" s="587" t="s">
        <v>326</v>
      </c>
      <c r="C75" s="587" t="s">
        <v>326</v>
      </c>
      <c r="D75" s="585">
        <v>1.5</v>
      </c>
      <c r="E75" s="585">
        <v>1.6</v>
      </c>
      <c r="F75" s="585">
        <v>1.4</v>
      </c>
      <c r="G75" s="521">
        <v>1.8</v>
      </c>
      <c r="H75" s="586">
        <v>1.6</v>
      </c>
      <c r="I75" s="513"/>
      <c r="J75" s="67"/>
    </row>
    <row r="76" spans="1:10" ht="15.75" customHeight="1">
      <c r="A76" s="168" t="s">
        <v>27</v>
      </c>
      <c r="B76" s="585">
        <v>10.199999999999999</v>
      </c>
      <c r="C76" s="585">
        <v>10.9</v>
      </c>
      <c r="D76" s="585">
        <v>12.1</v>
      </c>
      <c r="E76" s="585">
        <v>12.5</v>
      </c>
      <c r="F76" s="585">
        <v>11</v>
      </c>
      <c r="G76" s="521">
        <v>11.7</v>
      </c>
      <c r="H76" s="586">
        <v>10.9</v>
      </c>
      <c r="I76" s="513"/>
      <c r="J76" s="67"/>
    </row>
    <row r="77" spans="1:10" ht="15.75" customHeight="1">
      <c r="A77" s="168" t="s">
        <v>327</v>
      </c>
      <c r="B77" s="588">
        <v>0.4</v>
      </c>
      <c r="C77" s="588">
        <v>0.4</v>
      </c>
      <c r="D77" s="589">
        <v>0.8</v>
      </c>
      <c r="E77" s="589">
        <v>0.4</v>
      </c>
      <c r="F77" s="589">
        <v>0.4</v>
      </c>
      <c r="G77" s="521">
        <v>0.2</v>
      </c>
      <c r="H77" s="586">
        <v>0.3</v>
      </c>
      <c r="I77" s="513"/>
      <c r="J77" s="67"/>
    </row>
    <row r="78" spans="1:10" s="474" customFormat="1" ht="16.5">
      <c r="A78" s="461" t="s">
        <v>347</v>
      </c>
      <c r="B78" s="15"/>
      <c r="C78" s="15"/>
      <c r="D78" s="15"/>
      <c r="E78" s="15"/>
      <c r="F78" s="15"/>
      <c r="G78" s="15"/>
      <c r="H78" s="498"/>
      <c r="I78" s="513"/>
      <c r="J78" s="15"/>
    </row>
    <row r="79" spans="1:10">
      <c r="A79" s="181" t="s">
        <v>329</v>
      </c>
      <c r="B79" s="15">
        <v>6.4</v>
      </c>
      <c r="C79" s="15">
        <v>7.2</v>
      </c>
      <c r="D79" s="15">
        <v>6.8</v>
      </c>
      <c r="E79" s="15">
        <v>6.9</v>
      </c>
      <c r="F79" s="15">
        <v>6.4</v>
      </c>
      <c r="G79" s="15">
        <v>6.7</v>
      </c>
      <c r="H79" s="590">
        <v>6</v>
      </c>
      <c r="I79" s="513"/>
      <c r="J79" s="15"/>
    </row>
    <row r="80" spans="1:10">
      <c r="A80" s="468" t="s">
        <v>337</v>
      </c>
      <c r="B80" s="15">
        <v>1.5</v>
      </c>
      <c r="C80" s="15">
        <v>1.9</v>
      </c>
      <c r="D80" s="15">
        <v>1.9</v>
      </c>
      <c r="E80" s="15">
        <v>1.6</v>
      </c>
      <c r="F80" s="15">
        <v>1.5</v>
      </c>
      <c r="G80" s="15">
        <v>1.6</v>
      </c>
      <c r="H80" s="498">
        <v>1.5</v>
      </c>
      <c r="I80" s="513"/>
      <c r="J80" s="15"/>
    </row>
    <row r="81" spans="1:10">
      <c r="A81" s="468" t="s">
        <v>331</v>
      </c>
      <c r="B81" s="15">
        <v>10.6</v>
      </c>
      <c r="C81" s="15">
        <v>11.6</v>
      </c>
      <c r="D81" s="15">
        <v>10.9</v>
      </c>
      <c r="E81" s="521">
        <v>11</v>
      </c>
      <c r="F81" s="15">
        <v>9.8000000000000007</v>
      </c>
      <c r="G81" s="15">
        <v>10.3</v>
      </c>
      <c r="H81" s="498">
        <v>9.5</v>
      </c>
      <c r="I81" s="513"/>
      <c r="J81" s="15"/>
    </row>
    <row r="82" spans="1:10">
      <c r="A82" s="181" t="s">
        <v>332</v>
      </c>
      <c r="B82" s="15">
        <v>1.3</v>
      </c>
      <c r="C82" s="15">
        <v>1.1000000000000001</v>
      </c>
      <c r="D82" s="15">
        <v>1.3</v>
      </c>
      <c r="E82" s="15">
        <v>1.2</v>
      </c>
      <c r="F82" s="521">
        <v>1</v>
      </c>
      <c r="G82" s="521">
        <v>0.9</v>
      </c>
      <c r="H82" s="590">
        <v>0.7</v>
      </c>
      <c r="I82" s="513"/>
      <c r="J82" s="15"/>
    </row>
    <row r="83" spans="1:10">
      <c r="A83" s="181" t="s">
        <v>333</v>
      </c>
      <c r="B83" s="15">
        <v>0.3</v>
      </c>
      <c r="C83" s="15">
        <v>0.3</v>
      </c>
      <c r="D83" s="15">
        <v>0.4</v>
      </c>
      <c r="E83" s="15">
        <v>0.4</v>
      </c>
      <c r="F83" s="15">
        <v>0.4</v>
      </c>
      <c r="G83" s="15">
        <v>0.3</v>
      </c>
      <c r="H83" s="498">
        <v>0.2</v>
      </c>
      <c r="I83" s="513"/>
      <c r="J83" s="15"/>
    </row>
    <row r="84" spans="1:10" ht="18" customHeight="1">
      <c r="A84" s="181" t="s">
        <v>348</v>
      </c>
      <c r="B84" s="15">
        <v>1.9</v>
      </c>
      <c r="C84" s="15">
        <v>0.7</v>
      </c>
      <c r="D84" s="15">
        <v>0.9</v>
      </c>
      <c r="E84" s="15">
        <v>0.8</v>
      </c>
      <c r="F84" s="15">
        <v>0.5</v>
      </c>
      <c r="G84" s="15">
        <v>0.5</v>
      </c>
      <c r="H84" s="498">
        <v>0.5</v>
      </c>
      <c r="I84" s="513"/>
      <c r="J84" s="15"/>
    </row>
    <row r="85" spans="1:10" ht="18" customHeight="1">
      <c r="A85" s="461" t="s">
        <v>387</v>
      </c>
      <c r="B85" s="15">
        <v>14.8</v>
      </c>
      <c r="C85" s="15">
        <v>15.3</v>
      </c>
      <c r="D85" s="15">
        <v>15.8</v>
      </c>
      <c r="E85" s="15">
        <v>16.5</v>
      </c>
      <c r="F85" s="15">
        <v>17.2</v>
      </c>
      <c r="G85" s="15">
        <v>18.3</v>
      </c>
      <c r="H85" s="498">
        <v>18.2</v>
      </c>
      <c r="I85" s="591">
        <f>(H85-G85)/G85</f>
        <v>-5.4644808743170171E-3</v>
      </c>
      <c r="J85" s="15"/>
    </row>
    <row r="86" spans="1:10">
      <c r="A86" s="592" t="s">
        <v>388</v>
      </c>
      <c r="B86" s="15">
        <v>4</v>
      </c>
      <c r="C86" s="15">
        <v>3</v>
      </c>
      <c r="D86" s="15">
        <v>8</v>
      </c>
      <c r="E86" s="15">
        <v>3</v>
      </c>
      <c r="F86" s="15">
        <v>5</v>
      </c>
      <c r="G86" s="15">
        <v>5</v>
      </c>
      <c r="H86" s="498">
        <v>7</v>
      </c>
      <c r="I86" s="591">
        <f>(H86-G86)/G86</f>
        <v>0.4</v>
      </c>
      <c r="J86" s="15"/>
    </row>
    <row r="87" spans="1:10" ht="16.5" thickBot="1">
      <c r="A87" s="181" t="s">
        <v>389</v>
      </c>
      <c r="B87" s="15">
        <v>2</v>
      </c>
      <c r="C87" s="15">
        <v>1</v>
      </c>
      <c r="D87" s="15">
        <v>3</v>
      </c>
      <c r="E87" s="15">
        <v>1</v>
      </c>
      <c r="F87" s="15">
        <v>5</v>
      </c>
      <c r="G87" s="15">
        <v>4</v>
      </c>
      <c r="H87" s="498">
        <v>5</v>
      </c>
      <c r="I87" s="591">
        <f>(H87-G87)/G87</f>
        <v>0.25</v>
      </c>
      <c r="J87" s="15"/>
    </row>
    <row r="88" spans="1:10" ht="16.5" thickTop="1">
      <c r="A88" s="593" t="s">
        <v>390</v>
      </c>
      <c r="B88" s="594">
        <v>5.0999999999999997E-2</v>
      </c>
      <c r="C88" s="594">
        <v>5.1999999999999998E-2</v>
      </c>
      <c r="D88" s="594">
        <v>5.2999999999999999E-2</v>
      </c>
      <c r="E88" s="594">
        <v>5.2999999999999999E-2</v>
      </c>
      <c r="F88" s="594">
        <v>5.3999999999999999E-2</v>
      </c>
      <c r="G88" s="594">
        <v>5.5E-2</v>
      </c>
      <c r="H88" s="595">
        <v>6.3E-2</v>
      </c>
      <c r="I88" s="596"/>
      <c r="J88" s="15"/>
    </row>
    <row r="89" spans="1:10">
      <c r="A89" s="461" t="s">
        <v>324</v>
      </c>
      <c r="B89" s="597"/>
      <c r="C89" s="597"/>
      <c r="D89" s="597"/>
      <c r="E89" s="597"/>
      <c r="F89" s="597"/>
      <c r="G89" s="597"/>
      <c r="H89" s="598"/>
      <c r="I89" s="558"/>
      <c r="J89" s="15"/>
    </row>
    <row r="90" spans="1:10">
      <c r="A90" s="168" t="s">
        <v>325</v>
      </c>
      <c r="B90" s="178" t="s">
        <v>131</v>
      </c>
      <c r="C90" s="178" t="s">
        <v>131</v>
      </c>
      <c r="D90" s="194">
        <v>2.6</v>
      </c>
      <c r="E90" s="225">
        <v>2.7E-2</v>
      </c>
      <c r="F90" s="225">
        <v>2.8000000000000001E-2</v>
      </c>
      <c r="G90" s="225">
        <v>2.9000000000000001E-2</v>
      </c>
      <c r="H90" s="549">
        <v>3.5000000000000003E-2</v>
      </c>
      <c r="I90" s="558"/>
      <c r="J90" s="15"/>
    </row>
    <row r="91" spans="1:10">
      <c r="A91" s="168" t="s">
        <v>24</v>
      </c>
      <c r="B91" s="178" t="s">
        <v>131</v>
      </c>
      <c r="C91" s="178" t="s">
        <v>131</v>
      </c>
      <c r="D91" s="194">
        <v>2.9</v>
      </c>
      <c r="E91" s="225">
        <v>3.1E-2</v>
      </c>
      <c r="F91" s="225">
        <v>3.1E-2</v>
      </c>
      <c r="G91" s="225">
        <v>3.3000000000000002E-2</v>
      </c>
      <c r="H91" s="549">
        <v>3.7999999999999999E-2</v>
      </c>
      <c r="I91" s="558"/>
      <c r="J91" s="15"/>
    </row>
    <row r="92" spans="1:10">
      <c r="A92" s="168" t="s">
        <v>25</v>
      </c>
      <c r="B92" s="178" t="s">
        <v>131</v>
      </c>
      <c r="C92" s="178" t="s">
        <v>131</v>
      </c>
      <c r="D92" s="194">
        <v>3.2</v>
      </c>
      <c r="E92" s="225">
        <v>3.3000000000000002E-2</v>
      </c>
      <c r="F92" s="225">
        <v>3.7999999999999999E-2</v>
      </c>
      <c r="G92" s="225">
        <v>4.3999999999999997E-2</v>
      </c>
      <c r="H92" s="549">
        <v>0.05</v>
      </c>
      <c r="I92" s="558"/>
      <c r="J92" s="15"/>
    </row>
    <row r="93" spans="1:10">
      <c r="A93" s="168" t="s">
        <v>26</v>
      </c>
      <c r="B93" s="178" t="s">
        <v>131</v>
      </c>
      <c r="C93" s="178" t="s">
        <v>131</v>
      </c>
      <c r="D93" s="194">
        <v>2.5</v>
      </c>
      <c r="E93" s="225">
        <v>2.5000000000000001E-2</v>
      </c>
      <c r="F93" s="225">
        <v>2.5000000000000001E-2</v>
      </c>
      <c r="G93" s="225">
        <v>2.7E-2</v>
      </c>
      <c r="H93" s="549">
        <v>0.03</v>
      </c>
      <c r="I93" s="558"/>
      <c r="J93" s="15"/>
    </row>
    <row r="94" spans="1:10">
      <c r="A94" s="168" t="s">
        <v>27</v>
      </c>
      <c r="B94" s="178" t="s">
        <v>131</v>
      </c>
      <c r="C94" s="178" t="s">
        <v>131</v>
      </c>
      <c r="D94" s="194">
        <v>10.1</v>
      </c>
      <c r="E94" s="225">
        <v>0.10199999999999999</v>
      </c>
      <c r="F94" s="225">
        <v>9.8000000000000004E-2</v>
      </c>
      <c r="G94" s="225">
        <v>9.6000000000000002E-2</v>
      </c>
      <c r="H94" s="549">
        <v>0.113</v>
      </c>
      <c r="I94" s="558"/>
      <c r="J94" s="15"/>
    </row>
    <row r="95" spans="1:10">
      <c r="A95" s="168" t="s">
        <v>327</v>
      </c>
      <c r="B95" s="178" t="s">
        <v>131</v>
      </c>
      <c r="C95" s="178" t="s">
        <v>131</v>
      </c>
      <c r="D95" s="194">
        <v>4.5999999999999996</v>
      </c>
      <c r="E95" s="225">
        <v>4.2999999999999997E-2</v>
      </c>
      <c r="F95" s="225">
        <v>3.7999999999999999E-2</v>
      </c>
      <c r="G95" s="599">
        <v>3.5999999999999997E-2</v>
      </c>
      <c r="H95" s="549">
        <v>4.2999999999999997E-2</v>
      </c>
      <c r="I95" s="558"/>
      <c r="J95" s="15"/>
    </row>
    <row r="96" spans="1:10">
      <c r="A96" s="461" t="s">
        <v>347</v>
      </c>
      <c r="B96" s="597"/>
      <c r="C96" s="597"/>
      <c r="D96" s="597"/>
      <c r="E96" s="597"/>
      <c r="F96" s="597"/>
      <c r="G96" s="597"/>
      <c r="H96" s="598"/>
      <c r="I96" s="558"/>
      <c r="J96" s="15"/>
    </row>
    <row r="97" spans="1:10">
      <c r="A97" s="181" t="s">
        <v>329</v>
      </c>
      <c r="B97" s="548">
        <v>7.2999999999999995E-2</v>
      </c>
      <c r="C97" s="548">
        <v>7.5999999999999998E-2</v>
      </c>
      <c r="D97" s="548">
        <v>7.5999999999999998E-2</v>
      </c>
      <c r="E97" s="548">
        <v>7.8E-2</v>
      </c>
      <c r="F97" s="548">
        <v>7.6999999999999999E-2</v>
      </c>
      <c r="G97" s="548">
        <v>7.6999999999999999E-2</v>
      </c>
      <c r="H97" s="549">
        <v>8.8999999999999996E-2</v>
      </c>
      <c r="I97" s="513"/>
      <c r="J97" s="15"/>
    </row>
    <row r="98" spans="1:10">
      <c r="A98" s="468" t="s">
        <v>337</v>
      </c>
      <c r="B98" s="548">
        <v>0.04</v>
      </c>
      <c r="C98" s="548">
        <v>4.2000000000000003E-2</v>
      </c>
      <c r="D98" s="548">
        <v>4.2999999999999997E-2</v>
      </c>
      <c r="E98" s="548">
        <v>4.5999999999999999E-2</v>
      </c>
      <c r="F98" s="548">
        <v>0.05</v>
      </c>
      <c r="G98" s="548">
        <v>5.2999999999999999E-2</v>
      </c>
      <c r="H98" s="549">
        <v>5.7000000000000002E-2</v>
      </c>
      <c r="I98" s="513"/>
      <c r="J98" s="15"/>
    </row>
    <row r="99" spans="1:10">
      <c r="A99" s="468" t="s">
        <v>331</v>
      </c>
      <c r="B99" s="548">
        <v>9.4E-2</v>
      </c>
      <c r="C99" s="548">
        <v>9.7000000000000003E-2</v>
      </c>
      <c r="D99" s="548">
        <v>9.7000000000000003E-2</v>
      </c>
      <c r="E99" s="548">
        <v>9.7000000000000003E-2</v>
      </c>
      <c r="F99" s="548">
        <v>9.4E-2</v>
      </c>
      <c r="G99" s="548">
        <v>9.1999999999999998E-2</v>
      </c>
      <c r="H99" s="549">
        <v>0.109</v>
      </c>
      <c r="I99" s="513"/>
      <c r="J99" s="15"/>
    </row>
    <row r="100" spans="1:10">
      <c r="A100" s="181" t="s">
        <v>332</v>
      </c>
      <c r="B100" s="548">
        <v>1.7000000000000001E-2</v>
      </c>
      <c r="C100" s="548">
        <v>1.7999999999999999E-2</v>
      </c>
      <c r="D100" s="548">
        <v>1.7999999999999999E-2</v>
      </c>
      <c r="E100" s="548">
        <v>1.9E-2</v>
      </c>
      <c r="F100" s="548">
        <v>2.5000000000000001E-2</v>
      </c>
      <c r="G100" s="548">
        <v>0.03</v>
      </c>
      <c r="H100" s="549">
        <v>3.6999999999999998E-2</v>
      </c>
      <c r="I100" s="513"/>
      <c r="J100" s="15"/>
    </row>
    <row r="101" spans="1:10">
      <c r="A101" s="181" t="s">
        <v>333</v>
      </c>
      <c r="B101" s="548">
        <v>1.7000000000000001E-2</v>
      </c>
      <c r="C101" s="548">
        <v>1.6E-2</v>
      </c>
      <c r="D101" s="548">
        <v>1.6E-2</v>
      </c>
      <c r="E101" s="548">
        <v>1.7000000000000001E-2</v>
      </c>
      <c r="F101" s="548">
        <v>1.4999999999999999E-2</v>
      </c>
      <c r="G101" s="548">
        <v>1.7000000000000001E-2</v>
      </c>
      <c r="H101" s="549">
        <v>0.02</v>
      </c>
      <c r="I101" s="513"/>
      <c r="J101" s="15"/>
    </row>
    <row r="102" spans="1:10" ht="16.5" thickBot="1">
      <c r="A102" s="499" t="s">
        <v>348</v>
      </c>
      <c r="B102" s="600">
        <v>1.2999999999999999E-2</v>
      </c>
      <c r="C102" s="600">
        <v>1.2E-2</v>
      </c>
      <c r="D102" s="600">
        <v>1.2999999999999999E-2</v>
      </c>
      <c r="E102" s="600">
        <v>1.4E-2</v>
      </c>
      <c r="F102" s="600">
        <v>1.7000000000000001E-2</v>
      </c>
      <c r="G102" s="600">
        <v>1.7999999999999999E-2</v>
      </c>
      <c r="H102" s="601">
        <v>0.02</v>
      </c>
      <c r="I102" s="602"/>
      <c r="J102" s="15"/>
    </row>
    <row r="103" spans="1:10" ht="60.75" customHeight="1" thickTop="1">
      <c r="A103" s="120" t="s">
        <v>391</v>
      </c>
      <c r="B103" s="120"/>
      <c r="C103" s="120"/>
      <c r="D103" s="120"/>
      <c r="E103" s="120"/>
      <c r="F103" s="120"/>
      <c r="G103" s="120"/>
      <c r="H103" s="120"/>
      <c r="I103" s="120"/>
      <c r="J103" s="504"/>
    </row>
  </sheetData>
  <mergeCells count="48">
    <mergeCell ref="B67:C67"/>
    <mergeCell ref="D67:E67"/>
    <mergeCell ref="F67:G67"/>
    <mergeCell ref="A103:I103"/>
    <mergeCell ref="B65:C65"/>
    <mergeCell ref="D65:E65"/>
    <mergeCell ref="F65:G65"/>
    <mergeCell ref="B66:C66"/>
    <mergeCell ref="D66:E66"/>
    <mergeCell ref="F66:G66"/>
    <mergeCell ref="B63:C63"/>
    <mergeCell ref="D63:E63"/>
    <mergeCell ref="F63:G63"/>
    <mergeCell ref="B64:C64"/>
    <mergeCell ref="D64:E64"/>
    <mergeCell ref="F64:G64"/>
    <mergeCell ref="B61:C61"/>
    <mergeCell ref="D61:E61"/>
    <mergeCell ref="F61:G61"/>
    <mergeCell ref="B62:C62"/>
    <mergeCell ref="D62:E62"/>
    <mergeCell ref="F62:G62"/>
    <mergeCell ref="B59:C59"/>
    <mergeCell ref="D59:E59"/>
    <mergeCell ref="F59:G59"/>
    <mergeCell ref="B60:C60"/>
    <mergeCell ref="D60:E60"/>
    <mergeCell ref="F60:G60"/>
    <mergeCell ref="B57:C57"/>
    <mergeCell ref="D57:E57"/>
    <mergeCell ref="F57:G57"/>
    <mergeCell ref="B58:C58"/>
    <mergeCell ref="D58:E58"/>
    <mergeCell ref="F58:G58"/>
    <mergeCell ref="B55:C55"/>
    <mergeCell ref="D55:E55"/>
    <mergeCell ref="F55:G55"/>
    <mergeCell ref="B56:C56"/>
    <mergeCell ref="D56:E56"/>
    <mergeCell ref="F56:G56"/>
    <mergeCell ref="A2:I2"/>
    <mergeCell ref="A3:I3"/>
    <mergeCell ref="B52:C52"/>
    <mergeCell ref="D52:E52"/>
    <mergeCell ref="F52:G52"/>
    <mergeCell ref="B53:C53"/>
    <mergeCell ref="D53:E53"/>
    <mergeCell ref="F53:G53"/>
  </mergeCells>
  <printOptions horizontalCentered="1" verticalCentered="1"/>
  <pageMargins left="0.23622047244094491" right="0.23622047244094491" top="0.74803149606299213" bottom="0.74803149606299213" header="0.31496062992125984" footer="0.31496062992125984"/>
  <pageSetup paperSize="9" scale="44" orientation="landscape" r:id="rId1"/>
  <headerFooter>
    <oddHeader>&amp;L&amp;"Delivery,Fett" 2021 ESG StatBook</oddHeader>
    <oddFooter>&amp;L&amp;"Delivery,Standard"&amp;9Published on March 9, 2022&amp;R&amp;"Delivery,Standard"&amp;9&amp;P of &amp;N</oddFooter>
  </headerFooter>
  <rowBreaks count="1" manualBreakCount="1">
    <brk id="6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B6689-F65D-43AD-8A96-6E70F5049699}">
  <sheetPr>
    <tabColor rgb="FFFF0000"/>
  </sheetPr>
  <dimension ref="A1:J42"/>
  <sheetViews>
    <sheetView view="pageBreakPreview" zoomScale="80" zoomScaleNormal="100" zoomScaleSheetLayoutView="80" workbookViewId="0">
      <selection activeCell="A79" sqref="A79:J80"/>
    </sheetView>
  </sheetViews>
  <sheetFormatPr baseColWidth="10" defaultColWidth="11.42578125" defaultRowHeight="15"/>
  <cols>
    <col min="1" max="1" width="58" bestFit="1" customWidth="1"/>
    <col min="2" max="9" width="13.28515625" customWidth="1"/>
    <col min="10" max="10" width="19.5703125" bestFit="1" customWidth="1"/>
  </cols>
  <sheetData>
    <row r="1" spans="1:10" ht="28.5" customHeight="1" thickBot="1">
      <c r="A1" s="603" t="s">
        <v>392</v>
      </c>
      <c r="B1" s="603"/>
      <c r="C1" s="603"/>
      <c r="D1" s="603"/>
      <c r="E1" s="603"/>
      <c r="F1" s="603"/>
      <c r="G1" s="603"/>
      <c r="H1" s="603"/>
      <c r="I1" s="603"/>
    </row>
    <row r="2" spans="1:10" ht="20.100000000000001" customHeight="1" thickTop="1">
      <c r="A2" s="202" t="s">
        <v>393</v>
      </c>
      <c r="B2" s="448">
        <v>2016</v>
      </c>
      <c r="C2" s="448">
        <v>2017</v>
      </c>
      <c r="D2" s="448">
        <v>2018</v>
      </c>
      <c r="E2" s="448">
        <v>2019</v>
      </c>
      <c r="F2" s="448">
        <v>2020</v>
      </c>
      <c r="G2" s="448">
        <v>2021</v>
      </c>
      <c r="H2" s="604">
        <v>2022</v>
      </c>
      <c r="I2" s="94" t="s">
        <v>4</v>
      </c>
      <c r="J2" s="243" t="s">
        <v>5</v>
      </c>
    </row>
    <row r="3" spans="1:10" ht="16.5">
      <c r="A3" s="507" t="s">
        <v>394</v>
      </c>
      <c r="B3" s="605">
        <v>0.14899999999999999</v>
      </c>
      <c r="C3" s="605">
        <v>0.153</v>
      </c>
      <c r="D3" s="605">
        <v>0.16600000000000001</v>
      </c>
      <c r="E3" s="605">
        <v>0.18099999999999999</v>
      </c>
      <c r="F3" s="605">
        <v>0.16500000000000001</v>
      </c>
      <c r="G3" s="606">
        <v>0.21</v>
      </c>
      <c r="H3" s="607">
        <v>0.23300000000000001</v>
      </c>
      <c r="I3" s="608" t="s">
        <v>18</v>
      </c>
    </row>
    <row r="4" spans="1:10" ht="16.5">
      <c r="A4" s="517" t="s">
        <v>395</v>
      </c>
      <c r="B4" s="225">
        <v>6.7000000000000004E-2</v>
      </c>
      <c r="C4" s="225">
        <v>6.4000000000000001E-2</v>
      </c>
      <c r="D4" s="225">
        <v>7.3999999999999996E-2</v>
      </c>
      <c r="E4" s="225">
        <v>9.6000000000000002E-2</v>
      </c>
      <c r="F4" s="225">
        <v>6.9000000000000006E-2</v>
      </c>
      <c r="G4" s="225">
        <v>6.5000000000000002E-2</v>
      </c>
      <c r="H4" s="609">
        <v>6.2E-2</v>
      </c>
      <c r="I4" s="610" t="s">
        <v>370</v>
      </c>
    </row>
    <row r="5" spans="1:10" ht="16.5">
      <c r="A5" s="461" t="s">
        <v>396</v>
      </c>
      <c r="B5" s="597">
        <v>7.2999999999999995E-2</v>
      </c>
      <c r="C5" s="597">
        <v>6.8000000000000005E-2</v>
      </c>
      <c r="D5" s="597">
        <v>7.3999999999999996E-2</v>
      </c>
      <c r="E5" s="597">
        <v>9.0999999999999998E-2</v>
      </c>
      <c r="F5" s="219">
        <v>8.5000000000000006E-2</v>
      </c>
      <c r="G5" s="611">
        <v>9.0999999999999998E-2</v>
      </c>
      <c r="H5" s="612">
        <v>9.6000000000000002E-2</v>
      </c>
      <c r="I5" s="610" t="s">
        <v>370</v>
      </c>
    </row>
    <row r="6" spans="1:10" ht="16.5">
      <c r="A6" s="461" t="s">
        <v>397</v>
      </c>
      <c r="B6" s="597">
        <v>7.5999999999999998E-2</v>
      </c>
      <c r="C6" s="597">
        <v>8.5000000000000006E-2</v>
      </c>
      <c r="D6" s="597">
        <v>9.1999999999999998E-2</v>
      </c>
      <c r="E6" s="597">
        <v>0.09</v>
      </c>
      <c r="F6" s="219">
        <v>0.08</v>
      </c>
      <c r="G6" s="611">
        <v>0.11899999999999999</v>
      </c>
      <c r="H6" s="612">
        <v>0.13700000000000001</v>
      </c>
      <c r="I6" s="610" t="s">
        <v>370</v>
      </c>
    </row>
    <row r="7" spans="1:10" ht="16.5">
      <c r="A7" s="461" t="s">
        <v>324</v>
      </c>
      <c r="C7" s="548"/>
      <c r="D7" s="548"/>
      <c r="E7" s="548"/>
      <c r="F7" s="548"/>
      <c r="G7" s="548"/>
      <c r="H7" s="609"/>
      <c r="I7" s="610"/>
    </row>
    <row r="8" spans="1:10" ht="16.5">
      <c r="A8" s="168" t="s">
        <v>325</v>
      </c>
      <c r="B8" s="225">
        <v>8.5000000000000006E-2</v>
      </c>
      <c r="C8" s="225">
        <v>9.4E-2</v>
      </c>
      <c r="D8" s="225">
        <v>9.8000000000000004E-2</v>
      </c>
      <c r="E8" s="225">
        <v>8.3000000000000004E-2</v>
      </c>
      <c r="F8" s="225">
        <v>6.4000000000000001E-2</v>
      </c>
      <c r="G8" s="225">
        <v>8.6999999999999994E-2</v>
      </c>
      <c r="H8" s="609">
        <v>9.7000000000000003E-2</v>
      </c>
      <c r="I8" s="610" t="s">
        <v>370</v>
      </c>
    </row>
    <row r="9" spans="1:10" ht="16.5">
      <c r="A9" s="168" t="s">
        <v>24</v>
      </c>
      <c r="B9" s="225">
        <v>0.10199999999999999</v>
      </c>
      <c r="C9" s="225">
        <v>0.11</v>
      </c>
      <c r="D9" s="225">
        <v>0.114</v>
      </c>
      <c r="E9" s="225">
        <v>0.10100000000000001</v>
      </c>
      <c r="F9" s="225">
        <v>6.5000000000000002E-2</v>
      </c>
      <c r="G9" s="225">
        <v>0.111</v>
      </c>
      <c r="H9" s="609">
        <v>0.12</v>
      </c>
      <c r="I9" s="610" t="s">
        <v>370</v>
      </c>
    </row>
    <row r="10" spans="1:10" ht="16.5">
      <c r="A10" s="168" t="s">
        <v>25</v>
      </c>
      <c r="B10" s="225">
        <v>0.13300000000000001</v>
      </c>
      <c r="C10" s="225">
        <v>0.14799999999999999</v>
      </c>
      <c r="D10" s="225">
        <v>0.16500000000000001</v>
      </c>
      <c r="E10" s="225">
        <v>0.16700000000000001</v>
      </c>
      <c r="F10" s="225">
        <v>0.16200000000000001</v>
      </c>
      <c r="G10" s="225">
        <v>0.249</v>
      </c>
      <c r="H10" s="609">
        <v>0.27700000000000002</v>
      </c>
      <c r="I10" s="610" t="s">
        <v>370</v>
      </c>
    </row>
    <row r="11" spans="1:10" ht="16.5">
      <c r="A11" s="168" t="s">
        <v>26</v>
      </c>
      <c r="B11" s="251" t="s">
        <v>370</v>
      </c>
      <c r="C11" s="251" t="s">
        <v>370</v>
      </c>
      <c r="D11" s="225">
        <v>0.185</v>
      </c>
      <c r="E11" s="225">
        <v>0.16700000000000001</v>
      </c>
      <c r="F11" s="225">
        <v>0.161</v>
      </c>
      <c r="G11" s="225">
        <v>0.23</v>
      </c>
      <c r="H11" s="609">
        <v>0.248</v>
      </c>
      <c r="I11" s="610" t="s">
        <v>370</v>
      </c>
    </row>
    <row r="12" spans="1:10" ht="16.5">
      <c r="A12" s="168" t="s">
        <v>27</v>
      </c>
      <c r="B12" s="225">
        <v>2.8000000000000001E-2</v>
      </c>
      <c r="C12" s="225">
        <v>3.5000000000000003E-2</v>
      </c>
      <c r="D12" s="225">
        <v>1.0999999999999999E-2</v>
      </c>
      <c r="E12" s="225">
        <v>1.4E-2</v>
      </c>
      <c r="F12" s="225">
        <v>0.01</v>
      </c>
      <c r="G12" s="225">
        <v>8.9999999999999993E-3</v>
      </c>
      <c r="H12" s="609">
        <v>1.2999999999999999E-2</v>
      </c>
      <c r="I12" s="610" t="s">
        <v>370</v>
      </c>
    </row>
    <row r="13" spans="1:10" ht="16.5">
      <c r="A13" s="168" t="s">
        <v>327</v>
      </c>
      <c r="B13" s="225">
        <v>5.0999999999999997E-2</v>
      </c>
      <c r="C13" s="225">
        <v>4.7E-2</v>
      </c>
      <c r="D13" s="225">
        <v>5.7000000000000002E-2</v>
      </c>
      <c r="E13" s="225">
        <v>5.2999999999999999E-2</v>
      </c>
      <c r="F13" s="225">
        <v>3.9E-2</v>
      </c>
      <c r="G13" s="225">
        <v>5.0999999999999997E-2</v>
      </c>
      <c r="H13" s="609">
        <v>6.4000000000000001E-2</v>
      </c>
      <c r="I13" s="610" t="s">
        <v>370</v>
      </c>
    </row>
    <row r="14" spans="1:10" ht="16.5">
      <c r="A14" s="476" t="s">
        <v>347</v>
      </c>
      <c r="G14" s="613"/>
      <c r="H14" s="614"/>
      <c r="I14" s="610"/>
    </row>
    <row r="15" spans="1:10" ht="16.5">
      <c r="A15" s="181" t="s">
        <v>329</v>
      </c>
      <c r="B15" s="548">
        <v>4.2999999999999997E-2</v>
      </c>
      <c r="C15" s="548">
        <v>4.7E-2</v>
      </c>
      <c r="D15" s="548">
        <v>4.9000000000000002E-2</v>
      </c>
      <c r="E15" s="548">
        <v>5.0999999999999997E-2</v>
      </c>
      <c r="F15" s="225">
        <v>3.7999999999999999E-2</v>
      </c>
      <c r="G15" s="225">
        <v>5.7000000000000002E-2</v>
      </c>
      <c r="H15" s="609">
        <v>6.8000000000000005E-2</v>
      </c>
      <c r="I15" s="610" t="s">
        <v>370</v>
      </c>
    </row>
    <row r="16" spans="1:10" ht="16.5">
      <c r="A16" s="468" t="s">
        <v>337</v>
      </c>
      <c r="B16" s="548">
        <v>0.1</v>
      </c>
      <c r="C16" s="548">
        <v>0.108</v>
      </c>
      <c r="D16" s="548">
        <v>0.109</v>
      </c>
      <c r="E16" s="548">
        <v>0.108</v>
      </c>
      <c r="F16" s="225">
        <v>0.08</v>
      </c>
      <c r="G16" s="225">
        <v>0.13</v>
      </c>
      <c r="H16" s="609">
        <v>0.14599999999999999</v>
      </c>
      <c r="I16" s="610" t="s">
        <v>370</v>
      </c>
    </row>
    <row r="17" spans="1:9" ht="16.5">
      <c r="A17" s="468" t="s">
        <v>331</v>
      </c>
      <c r="B17" s="548">
        <v>0.09</v>
      </c>
      <c r="C17" s="548">
        <v>1.2E-2</v>
      </c>
      <c r="D17" s="548">
        <v>1.4999999999999999E-2</v>
      </c>
      <c r="E17" s="548">
        <v>1.7999999999999999E-2</v>
      </c>
      <c r="F17" s="225">
        <v>1.2999999999999999E-2</v>
      </c>
      <c r="G17" s="225">
        <v>1.4E-2</v>
      </c>
      <c r="H17" s="609">
        <v>1.9E-2</v>
      </c>
      <c r="I17" s="610" t="s">
        <v>370</v>
      </c>
    </row>
    <row r="18" spans="1:9" ht="16.5">
      <c r="A18" s="181" t="s">
        <v>332</v>
      </c>
      <c r="B18" s="548">
        <v>0.188</v>
      </c>
      <c r="C18" s="548">
        <v>0.2281</v>
      </c>
      <c r="D18" s="548">
        <v>0.253</v>
      </c>
      <c r="E18" s="548">
        <v>0.22700000000000001</v>
      </c>
      <c r="F18" s="225">
        <v>0.23799999999999999</v>
      </c>
      <c r="G18" s="225">
        <v>0.33600000000000002</v>
      </c>
      <c r="H18" s="609">
        <v>0.35399999999999998</v>
      </c>
      <c r="I18" s="610" t="s">
        <v>370</v>
      </c>
    </row>
    <row r="19" spans="1:9" ht="16.5">
      <c r="A19" s="181" t="s">
        <v>333</v>
      </c>
      <c r="B19" s="548">
        <v>0.104</v>
      </c>
      <c r="C19" s="548">
        <v>0.105</v>
      </c>
      <c r="D19" s="548">
        <v>0.11</v>
      </c>
      <c r="E19" s="548">
        <v>0.105</v>
      </c>
      <c r="F19" s="225">
        <v>7.0999999999999994E-2</v>
      </c>
      <c r="G19" s="225">
        <v>9.2999999999999999E-2</v>
      </c>
      <c r="H19" s="609">
        <v>0.12</v>
      </c>
      <c r="I19" s="610" t="s">
        <v>370</v>
      </c>
    </row>
    <row r="20" spans="1:9" ht="17.25" thickBot="1">
      <c r="A20" s="181" t="s">
        <v>348</v>
      </c>
      <c r="B20" s="548">
        <v>6.3E-2</v>
      </c>
      <c r="C20" s="548">
        <v>5.0999999999999997E-2</v>
      </c>
      <c r="D20" s="548">
        <v>5.1999999999999998E-2</v>
      </c>
      <c r="E20" s="548">
        <v>4.7E-2</v>
      </c>
      <c r="F20" s="225">
        <v>3.6999999999999998E-2</v>
      </c>
      <c r="G20" s="225">
        <v>6.3E-2</v>
      </c>
      <c r="H20" s="609">
        <v>7.3999999999999996E-2</v>
      </c>
      <c r="I20" s="610" t="s">
        <v>370</v>
      </c>
    </row>
    <row r="21" spans="1:9" ht="16.5" thickTop="1" thickBot="1">
      <c r="A21" s="615" t="s">
        <v>398</v>
      </c>
      <c r="B21" s="616">
        <v>0.78300000000000003</v>
      </c>
      <c r="C21" s="616">
        <v>0.80800000000000005</v>
      </c>
      <c r="D21" s="616">
        <v>0.78700000000000003</v>
      </c>
      <c r="E21" s="616">
        <v>0.82799999999999996</v>
      </c>
      <c r="F21" s="616">
        <v>0.81699999999999995</v>
      </c>
      <c r="G21" s="617">
        <v>0.8</v>
      </c>
      <c r="H21" s="618">
        <v>0.82599999999999996</v>
      </c>
      <c r="I21" s="619" t="s">
        <v>18</v>
      </c>
    </row>
    <row r="22" spans="1:9" ht="15.75" thickTop="1">
      <c r="A22" s="465" t="s">
        <v>399</v>
      </c>
      <c r="B22" s="620">
        <v>19592</v>
      </c>
      <c r="C22" s="620">
        <v>20072</v>
      </c>
      <c r="D22" s="620">
        <v>20825</v>
      </c>
      <c r="E22" s="620">
        <v>21610</v>
      </c>
      <c r="F22" s="620">
        <v>22234</v>
      </c>
      <c r="G22" s="620">
        <v>23879</v>
      </c>
      <c r="H22" s="621">
        <v>26035</v>
      </c>
      <c r="I22" s="553">
        <f>(H22-G22)/G22</f>
        <v>9.0288538045981831E-2</v>
      </c>
    </row>
    <row r="23" spans="1:9">
      <c r="A23" s="181" t="s">
        <v>400</v>
      </c>
      <c r="B23" s="622">
        <v>16092</v>
      </c>
      <c r="C23" s="622">
        <v>16192</v>
      </c>
      <c r="D23" s="622">
        <v>16840</v>
      </c>
      <c r="E23" s="622">
        <v>17399</v>
      </c>
      <c r="F23" s="622">
        <v>17701</v>
      </c>
      <c r="G23" s="622">
        <v>18987</v>
      </c>
      <c r="H23" s="623">
        <v>20794</v>
      </c>
      <c r="I23" s="553">
        <f t="shared" ref="I23:I34" si="0">(H23-G23)/G23</f>
        <v>9.517037973350187E-2</v>
      </c>
    </row>
    <row r="24" spans="1:9">
      <c r="A24" s="459" t="s">
        <v>401</v>
      </c>
      <c r="B24" s="622">
        <v>2324</v>
      </c>
      <c r="C24" s="622">
        <v>2419</v>
      </c>
      <c r="D24" s="622">
        <v>2522</v>
      </c>
      <c r="E24" s="622">
        <v>2656</v>
      </c>
      <c r="F24" s="622">
        <v>2705</v>
      </c>
      <c r="G24" s="622">
        <v>2921</v>
      </c>
      <c r="H24" s="623">
        <v>3192</v>
      </c>
      <c r="I24" s="553">
        <f t="shared" si="0"/>
        <v>9.2776446422458067E-2</v>
      </c>
    </row>
    <row r="25" spans="1:9">
      <c r="A25" s="459" t="s">
        <v>402</v>
      </c>
      <c r="B25" s="622">
        <v>607</v>
      </c>
      <c r="C25" s="622">
        <v>891</v>
      </c>
      <c r="D25" s="622">
        <v>846</v>
      </c>
      <c r="E25" s="622">
        <v>688</v>
      </c>
      <c r="F25" s="622">
        <v>944</v>
      </c>
      <c r="G25" s="622">
        <v>1031</v>
      </c>
      <c r="H25" s="623">
        <v>1027</v>
      </c>
      <c r="I25" s="553">
        <f t="shared" si="0"/>
        <v>-3.8797284190106693E-3</v>
      </c>
    </row>
    <row r="26" spans="1:9">
      <c r="A26" s="459" t="s">
        <v>403</v>
      </c>
      <c r="B26" s="622">
        <v>569</v>
      </c>
      <c r="C26" s="622">
        <v>570</v>
      </c>
      <c r="D26" s="622">
        <v>617</v>
      </c>
      <c r="E26" s="622">
        <v>867</v>
      </c>
      <c r="F26" s="622">
        <v>884</v>
      </c>
      <c r="G26" s="622">
        <v>940</v>
      </c>
      <c r="H26" s="623">
        <v>1022</v>
      </c>
      <c r="I26" s="553">
        <f t="shared" si="0"/>
        <v>8.723404255319149E-2</v>
      </c>
    </row>
    <row r="27" spans="1:9">
      <c r="A27" s="461" t="s">
        <v>324</v>
      </c>
      <c r="B27" s="462"/>
      <c r="C27" s="462"/>
      <c r="D27" s="462"/>
      <c r="E27" s="462"/>
      <c r="F27" s="462"/>
      <c r="G27" s="462"/>
      <c r="H27" s="624"/>
      <c r="I27" s="553"/>
    </row>
    <row r="28" spans="1:9">
      <c r="A28" s="181" t="s">
        <v>325</v>
      </c>
      <c r="B28" s="60">
        <v>3390</v>
      </c>
      <c r="C28" s="60">
        <v>3661</v>
      </c>
      <c r="D28" s="60">
        <v>3887</v>
      </c>
      <c r="E28" s="60">
        <v>4247</v>
      </c>
      <c r="F28" s="60">
        <v>4566</v>
      </c>
      <c r="G28" s="60">
        <v>5210</v>
      </c>
      <c r="H28" s="625">
        <v>5886</v>
      </c>
      <c r="I28" s="553">
        <f t="shared" si="0"/>
        <v>0.12975047984644913</v>
      </c>
    </row>
    <row r="29" spans="1:9">
      <c r="A29" s="181" t="s">
        <v>24</v>
      </c>
      <c r="B29" s="60">
        <v>2076</v>
      </c>
      <c r="C29" s="60">
        <v>2072</v>
      </c>
      <c r="D29" s="60">
        <v>2024</v>
      </c>
      <c r="E29" s="60">
        <v>2105</v>
      </c>
      <c r="F29" s="60">
        <v>2095</v>
      </c>
      <c r="G29" s="60">
        <v>2184</v>
      </c>
      <c r="H29" s="625">
        <v>2627</v>
      </c>
      <c r="I29" s="553">
        <f t="shared" si="0"/>
        <v>0.20283882783882784</v>
      </c>
    </row>
    <row r="30" spans="1:9">
      <c r="A30" s="181" t="s">
        <v>25</v>
      </c>
      <c r="B30" s="60">
        <v>5180</v>
      </c>
      <c r="C30" s="60">
        <v>5121</v>
      </c>
      <c r="D30" s="60">
        <v>4911</v>
      </c>
      <c r="E30" s="60">
        <v>5453</v>
      </c>
      <c r="F30" s="60">
        <v>5361</v>
      </c>
      <c r="G30" s="60">
        <v>5853</v>
      </c>
      <c r="H30" s="625">
        <v>6912</v>
      </c>
      <c r="I30" s="553">
        <f t="shared" si="0"/>
        <v>0.18093285494618144</v>
      </c>
    </row>
    <row r="31" spans="1:9">
      <c r="A31" s="181" t="s">
        <v>26</v>
      </c>
      <c r="B31" s="60" t="s">
        <v>8</v>
      </c>
      <c r="C31" s="60" t="s">
        <v>8</v>
      </c>
      <c r="D31" s="60">
        <v>683</v>
      </c>
      <c r="E31" s="60">
        <v>733</v>
      </c>
      <c r="F31" s="60">
        <v>762</v>
      </c>
      <c r="G31" s="60">
        <v>880</v>
      </c>
      <c r="H31" s="625">
        <v>963</v>
      </c>
      <c r="I31" s="553">
        <f t="shared" si="0"/>
        <v>9.4318181818181815E-2</v>
      </c>
    </row>
    <row r="32" spans="1:9">
      <c r="A32" s="181" t="s">
        <v>27</v>
      </c>
      <c r="B32" s="60">
        <v>8044</v>
      </c>
      <c r="C32" s="60">
        <v>8304</v>
      </c>
      <c r="D32" s="60">
        <v>8344</v>
      </c>
      <c r="E32" s="60">
        <v>8040</v>
      </c>
      <c r="F32" s="60">
        <v>8391</v>
      </c>
      <c r="G32" s="60">
        <v>8651</v>
      </c>
      <c r="H32" s="625">
        <v>8472</v>
      </c>
      <c r="I32" s="553">
        <f t="shared" si="0"/>
        <v>-2.06912495665241E-2</v>
      </c>
    </row>
    <row r="33" spans="1:9">
      <c r="A33" s="181" t="s">
        <v>327</v>
      </c>
      <c r="B33" s="60">
        <v>917</v>
      </c>
      <c r="C33" s="60">
        <v>928</v>
      </c>
      <c r="D33" s="60">
        <v>986</v>
      </c>
      <c r="E33" s="60">
        <v>1042</v>
      </c>
      <c r="F33" s="60">
        <v>1068</v>
      </c>
      <c r="G33" s="60">
        <v>1112</v>
      </c>
      <c r="H33" s="625">
        <v>1182</v>
      </c>
      <c r="I33" s="553">
        <f t="shared" si="0"/>
        <v>6.2949640287769781E-2</v>
      </c>
    </row>
    <row r="34" spans="1:9" ht="15.75" thickBot="1">
      <c r="A34" s="181" t="s">
        <v>404</v>
      </c>
      <c r="B34" s="244">
        <v>-15</v>
      </c>
      <c r="C34" s="244">
        <v>-14</v>
      </c>
      <c r="D34" s="244">
        <v>-10</v>
      </c>
      <c r="E34" s="244">
        <v>-10</v>
      </c>
      <c r="F34" s="244">
        <v>-9</v>
      </c>
      <c r="G34" s="244">
        <v>-11</v>
      </c>
      <c r="H34" s="626">
        <v>-7</v>
      </c>
      <c r="I34" s="553">
        <f t="shared" si="0"/>
        <v>-0.36363636363636365</v>
      </c>
    </row>
    <row r="35" spans="1:9" ht="15.75" thickTop="1">
      <c r="A35" s="477" t="s">
        <v>393</v>
      </c>
      <c r="B35" s="627"/>
      <c r="C35" s="627"/>
      <c r="D35" s="627"/>
      <c r="E35" s="627"/>
      <c r="F35" s="627"/>
      <c r="G35" s="627"/>
      <c r="H35" s="628"/>
      <c r="I35" s="629"/>
    </row>
    <row r="36" spans="1:9">
      <c r="A36" s="517" t="s">
        <v>405</v>
      </c>
      <c r="B36" s="83">
        <v>0.34200000000000003</v>
      </c>
      <c r="C36" s="83">
        <v>0.33200000000000002</v>
      </c>
      <c r="D36" s="83">
        <v>0.33800000000000002</v>
      </c>
      <c r="E36" s="83">
        <v>0.34100000000000003</v>
      </c>
      <c r="F36" s="537">
        <v>0.33326338509502967</v>
      </c>
      <c r="G36" s="537">
        <v>0.2921085789080945</v>
      </c>
      <c r="H36" s="630">
        <f>26035/94436</f>
        <v>0.27568935575416154</v>
      </c>
      <c r="I36" s="553" t="s">
        <v>18</v>
      </c>
    </row>
    <row r="37" spans="1:9">
      <c r="A37" s="517" t="s">
        <v>406</v>
      </c>
      <c r="B37" s="60">
        <v>22082</v>
      </c>
      <c r="C37" s="60">
        <v>22628</v>
      </c>
      <c r="D37" s="60">
        <v>23172</v>
      </c>
      <c r="E37" s="60">
        <v>23854</v>
      </c>
      <c r="F37" s="60">
        <v>24340</v>
      </c>
      <c r="G37" s="60">
        <v>26438</v>
      </c>
      <c r="H37" s="625">
        <f>26035+2704</f>
        <v>28739</v>
      </c>
      <c r="I37" s="591">
        <f>(H37-G37)/G37</f>
        <v>8.7033814963310391E-2</v>
      </c>
    </row>
    <row r="38" spans="1:9">
      <c r="A38" s="517" t="s">
        <v>407</v>
      </c>
      <c r="B38" s="60">
        <v>43200</v>
      </c>
      <c r="C38" s="60">
        <v>42800</v>
      </c>
      <c r="D38" s="60">
        <v>42500</v>
      </c>
      <c r="E38" s="60">
        <v>43267</v>
      </c>
      <c r="F38" s="60">
        <v>44272.580828224221</v>
      </c>
      <c r="G38" s="60">
        <v>45218.613124172713</v>
      </c>
      <c r="H38" s="625">
        <f>26035000000/542917</f>
        <v>47953.922975335088</v>
      </c>
      <c r="I38" s="591">
        <f t="shared" ref="I38:I41" si="1">(H38-G38)/G38</f>
        <v>6.0490794878008965E-2</v>
      </c>
    </row>
    <row r="39" spans="1:9">
      <c r="A39" s="517" t="s">
        <v>408</v>
      </c>
      <c r="B39" s="55">
        <v>1.18</v>
      </c>
      <c r="C39" s="55">
        <v>1.19</v>
      </c>
      <c r="D39" s="55">
        <v>1.1499999999999999</v>
      </c>
      <c r="E39" s="55">
        <v>1.19</v>
      </c>
      <c r="F39" s="631">
        <v>1.2179994602860484</v>
      </c>
      <c r="G39" s="631">
        <v>1.33</v>
      </c>
      <c r="H39" s="632">
        <f>(8436000000+26035000000)/26035000000</f>
        <v>1.3240253504897255</v>
      </c>
      <c r="I39" s="553" t="s">
        <v>18</v>
      </c>
    </row>
    <row r="40" spans="1:9">
      <c r="A40" s="517" t="s">
        <v>409</v>
      </c>
      <c r="B40" s="60">
        <v>115022</v>
      </c>
      <c r="C40" s="60">
        <v>117747</v>
      </c>
      <c r="D40" s="60">
        <v>115182</v>
      </c>
      <c r="E40" s="60">
        <v>116375</v>
      </c>
      <c r="F40" s="60">
        <v>121939</v>
      </c>
      <c r="G40" s="60">
        <v>142405</v>
      </c>
      <c r="H40" s="625">
        <f>94436000000/589109</f>
        <v>160303.10180289217</v>
      </c>
      <c r="I40" s="591">
        <f t="shared" si="1"/>
        <v>0.1256845040756446</v>
      </c>
    </row>
    <row r="41" spans="1:9" ht="15.75" thickBot="1">
      <c r="A41" s="633" t="s">
        <v>410</v>
      </c>
      <c r="B41" s="501">
        <v>7004</v>
      </c>
      <c r="C41" s="501">
        <v>7288</v>
      </c>
      <c r="D41" s="501">
        <v>5917</v>
      </c>
      <c r="E41" s="501">
        <v>7584</v>
      </c>
      <c r="F41" s="501">
        <v>8858.9872936497486</v>
      </c>
      <c r="G41" s="501">
        <v>13898</v>
      </c>
      <c r="H41" s="634">
        <f>8436000000/589109</f>
        <v>14319.93060706932</v>
      </c>
      <c r="I41" s="635">
        <f t="shared" si="1"/>
        <v>3.0359088147166507E-2</v>
      </c>
    </row>
    <row r="42" spans="1:9" ht="28.5" customHeight="1" thickTop="1">
      <c r="A42" s="195" t="s">
        <v>411</v>
      </c>
      <c r="B42" s="195"/>
      <c r="C42" s="195"/>
      <c r="D42" s="195"/>
      <c r="E42" s="195"/>
      <c r="F42" s="195"/>
      <c r="G42" s="195"/>
      <c r="H42" s="195"/>
      <c r="I42" s="195"/>
    </row>
  </sheetData>
  <mergeCells count="2">
    <mergeCell ref="A1:I1"/>
    <mergeCell ref="A42:I42"/>
  </mergeCells>
  <pageMargins left="0.70866141732283472" right="0.70866141732283472" top="0.78740157480314965" bottom="0.78740157480314965" header="0.31496062992125984" footer="0.31496062992125984"/>
  <pageSetup paperSize="9" scale="42" orientation="landscape" r:id="rId1"/>
  <headerFooter>
    <oddHeader>&amp;L&amp;"Delivery,Fett"ESG Statbook</oddHeader>
    <oddFooter>&amp;LPublished on March 9, 2022&amp;R&amp;[page] of &amp;[pages]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FE898-E561-454D-B108-0EE379D813E0}">
  <sheetPr>
    <tabColor theme="7"/>
  </sheetPr>
  <dimension ref="A1:G29"/>
  <sheetViews>
    <sheetView view="pageBreakPreview" zoomScale="80" zoomScaleNormal="100" zoomScaleSheetLayoutView="80" workbookViewId="0">
      <selection activeCell="A79" sqref="A79:J80"/>
    </sheetView>
  </sheetViews>
  <sheetFormatPr baseColWidth="10" defaultColWidth="11.42578125" defaultRowHeight="15.75"/>
  <cols>
    <col min="1" max="1" width="120.5703125" style="180" bestFit="1" customWidth="1"/>
    <col min="2" max="6" width="13.28515625" style="180" customWidth="1"/>
    <col min="7" max="7" width="86.42578125" style="180" bestFit="1" customWidth="1"/>
    <col min="8" max="16384" width="11.42578125" style="180"/>
  </cols>
  <sheetData>
    <row r="1" spans="1:7" ht="38.25" customHeight="1">
      <c r="A1" s="14" t="s">
        <v>412</v>
      </c>
      <c r="B1" s="14"/>
      <c r="C1" s="14"/>
      <c r="D1" s="14"/>
      <c r="E1" s="198"/>
      <c r="F1" s="198"/>
      <c r="G1" s="636"/>
    </row>
    <row r="2" spans="1:7" s="132" customFormat="1" ht="26.25" customHeight="1">
      <c r="A2" s="23" t="s">
        <v>413</v>
      </c>
      <c r="B2" s="23"/>
      <c r="C2" s="23"/>
      <c r="D2" s="23"/>
      <c r="E2" s="23"/>
      <c r="F2" s="23"/>
      <c r="G2" s="474"/>
    </row>
    <row r="3" spans="1:7" ht="16.5" thickBot="1">
      <c r="A3" s="637" t="s">
        <v>414</v>
      </c>
      <c r="B3" s="637"/>
      <c r="C3" s="637"/>
      <c r="D3" s="637"/>
      <c r="E3" s="637"/>
      <c r="F3" s="638"/>
      <c r="G3" s="447"/>
    </row>
    <row r="4" spans="1:7" ht="24.95" customHeight="1" thickTop="1">
      <c r="A4" s="543" t="s">
        <v>415</v>
      </c>
      <c r="B4" s="67">
        <v>2019</v>
      </c>
      <c r="C4" s="67">
        <v>2020</v>
      </c>
      <c r="D4" s="67">
        <v>2021</v>
      </c>
      <c r="E4" s="639">
        <v>2022</v>
      </c>
      <c r="F4" s="94" t="s">
        <v>4</v>
      </c>
      <c r="G4" s="67" t="s">
        <v>5</v>
      </c>
    </row>
    <row r="5" spans="1:7">
      <c r="A5" s="450" t="s">
        <v>416</v>
      </c>
      <c r="B5" s="640"/>
      <c r="C5" s="640"/>
      <c r="D5" s="641"/>
      <c r="E5" s="642"/>
      <c r="F5" s="643"/>
      <c r="G5" s="15"/>
    </row>
    <row r="6" spans="1:7">
      <c r="A6" s="644" t="s">
        <v>417</v>
      </c>
      <c r="B6" s="35" t="s">
        <v>185</v>
      </c>
      <c r="C6" s="35" t="s">
        <v>185</v>
      </c>
      <c r="D6" s="645">
        <v>0.96</v>
      </c>
      <c r="E6" s="646">
        <v>0.98</v>
      </c>
      <c r="F6" s="647" t="s">
        <v>18</v>
      </c>
      <c r="G6" s="15" t="s">
        <v>418</v>
      </c>
    </row>
    <row r="7" spans="1:7" ht="16.5" thickBot="1">
      <c r="A7" s="644" t="s">
        <v>419</v>
      </c>
      <c r="B7" s="648" t="s">
        <v>185</v>
      </c>
      <c r="C7" s="648" t="s">
        <v>185</v>
      </c>
      <c r="D7" s="649">
        <v>207</v>
      </c>
      <c r="E7" s="650">
        <v>208</v>
      </c>
      <c r="F7" s="647" t="s">
        <v>18</v>
      </c>
      <c r="G7" s="15"/>
    </row>
    <row r="8" spans="1:7" ht="16.5" thickTop="1">
      <c r="A8" s="651" t="s">
        <v>420</v>
      </c>
      <c r="B8" s="29"/>
      <c r="C8" s="29"/>
      <c r="D8" s="652"/>
      <c r="E8" s="653"/>
      <c r="F8" s="654"/>
      <c r="G8" s="15"/>
    </row>
    <row r="9" spans="1:7">
      <c r="A9" s="644" t="s">
        <v>421</v>
      </c>
      <c r="B9" s="40" t="s">
        <v>185</v>
      </c>
      <c r="C9" s="40" t="s">
        <v>185</v>
      </c>
      <c r="D9" s="40" t="s">
        <v>185</v>
      </c>
      <c r="E9" s="655">
        <v>700</v>
      </c>
      <c r="F9" s="647" t="s">
        <v>18</v>
      </c>
      <c r="G9" s="15" t="s">
        <v>422</v>
      </c>
    </row>
    <row r="10" spans="1:7">
      <c r="A10" s="644" t="s">
        <v>423</v>
      </c>
      <c r="B10" s="40" t="s">
        <v>185</v>
      </c>
      <c r="C10" s="35"/>
      <c r="D10" s="656">
        <v>0.98</v>
      </c>
      <c r="E10" s="657">
        <v>0.97</v>
      </c>
      <c r="F10" s="647" t="s">
        <v>18</v>
      </c>
      <c r="G10" s="54"/>
    </row>
    <row r="11" spans="1:7" ht="16.5" thickBot="1">
      <c r="A11" s="644" t="s">
        <v>424</v>
      </c>
      <c r="B11" s="40" t="s">
        <v>425</v>
      </c>
      <c r="C11" s="40" t="s">
        <v>425</v>
      </c>
      <c r="D11" s="658" t="s">
        <v>425</v>
      </c>
      <c r="E11" s="659" t="s">
        <v>425</v>
      </c>
      <c r="F11" s="647" t="s">
        <v>18</v>
      </c>
      <c r="G11" s="15"/>
    </row>
    <row r="12" spans="1:7" ht="16.5" thickTop="1">
      <c r="A12" s="651" t="s">
        <v>426</v>
      </c>
      <c r="B12" s="274"/>
      <c r="C12" s="274"/>
      <c r="D12" s="660"/>
      <c r="E12" s="661"/>
      <c r="F12" s="658"/>
      <c r="G12" s="15"/>
    </row>
    <row r="13" spans="1:7">
      <c r="A13" s="461" t="s">
        <v>427</v>
      </c>
      <c r="B13" s="67"/>
      <c r="C13" s="67"/>
      <c r="D13" s="67"/>
      <c r="E13" s="650"/>
      <c r="F13" s="649"/>
      <c r="G13" s="15"/>
    </row>
    <row r="14" spans="1:7">
      <c r="A14" s="517" t="s">
        <v>428</v>
      </c>
      <c r="B14" s="55">
        <v>5</v>
      </c>
      <c r="C14" s="55">
        <v>5</v>
      </c>
      <c r="D14" s="55">
        <v>10</v>
      </c>
      <c r="E14" s="650">
        <v>10</v>
      </c>
      <c r="F14" s="662">
        <v>0</v>
      </c>
      <c r="G14" s="15"/>
    </row>
    <row r="15" spans="1:7">
      <c r="A15" s="644" t="s">
        <v>429</v>
      </c>
      <c r="B15" s="648" t="s">
        <v>185</v>
      </c>
      <c r="C15" s="648" t="s">
        <v>185</v>
      </c>
      <c r="D15" s="663" t="s">
        <v>185</v>
      </c>
      <c r="E15" s="650">
        <v>98</v>
      </c>
      <c r="F15" s="663" t="s">
        <v>18</v>
      </c>
      <c r="G15" s="15"/>
    </row>
    <row r="16" spans="1:7" ht="16.5" thickBot="1">
      <c r="A16" s="644" t="s">
        <v>430</v>
      </c>
      <c r="B16" s="648" t="s">
        <v>185</v>
      </c>
      <c r="C16" s="648" t="s">
        <v>185</v>
      </c>
      <c r="D16" s="663">
        <v>19</v>
      </c>
      <c r="E16" s="650">
        <v>33</v>
      </c>
      <c r="F16" s="662">
        <f>(E16-D16)/D16</f>
        <v>0.73684210526315785</v>
      </c>
      <c r="G16" s="15"/>
    </row>
    <row r="17" spans="1:7" ht="16.5" thickTop="1">
      <c r="A17" s="651" t="s">
        <v>431</v>
      </c>
      <c r="B17" s="664"/>
      <c r="C17" s="664"/>
      <c r="D17" s="665"/>
      <c r="E17" s="666"/>
      <c r="F17" s="649"/>
      <c r="G17" s="15"/>
    </row>
    <row r="18" spans="1:7">
      <c r="A18" s="644" t="s">
        <v>432</v>
      </c>
      <c r="B18" s="648" t="s">
        <v>185</v>
      </c>
      <c r="C18" s="648" t="s">
        <v>185</v>
      </c>
      <c r="D18" s="648" t="s">
        <v>185</v>
      </c>
      <c r="E18" s="667" t="s">
        <v>433</v>
      </c>
      <c r="F18" s="663" t="s">
        <v>18</v>
      </c>
      <c r="G18" s="15"/>
    </row>
    <row r="19" spans="1:7" ht="16.5" thickBot="1">
      <c r="A19" s="644" t="s">
        <v>434</v>
      </c>
      <c r="B19" s="648" t="s">
        <v>185</v>
      </c>
      <c r="C19" s="648" t="s">
        <v>185</v>
      </c>
      <c r="D19" s="648" t="s">
        <v>185</v>
      </c>
      <c r="E19" s="667" t="s">
        <v>435</v>
      </c>
      <c r="F19" s="663" t="s">
        <v>18</v>
      </c>
      <c r="G19" s="15"/>
    </row>
    <row r="20" spans="1:7" ht="16.5" thickTop="1">
      <c r="A20" s="29" t="s">
        <v>436</v>
      </c>
      <c r="B20" s="29"/>
      <c r="C20" s="29"/>
      <c r="D20" s="652"/>
      <c r="E20" s="653"/>
      <c r="F20" s="654"/>
      <c r="G20" s="15"/>
    </row>
    <row r="21" spans="1:7">
      <c r="A21" s="465" t="s">
        <v>437</v>
      </c>
      <c r="B21" s="668">
        <v>1</v>
      </c>
      <c r="C21" s="669">
        <v>1</v>
      </c>
      <c r="D21" s="669">
        <v>1</v>
      </c>
      <c r="E21" s="670">
        <v>1</v>
      </c>
      <c r="F21" s="669"/>
      <c r="G21" s="15"/>
    </row>
    <row r="22" spans="1:7">
      <c r="A22" s="465" t="s">
        <v>438</v>
      </c>
      <c r="B22" s="466">
        <v>3779</v>
      </c>
      <c r="C22" s="671">
        <v>3765</v>
      </c>
      <c r="D22" s="671">
        <v>4566</v>
      </c>
      <c r="E22" s="672">
        <v>5354</v>
      </c>
      <c r="F22" s="540">
        <f>(E22-D22)/D22</f>
        <v>0.17257993867717916</v>
      </c>
      <c r="G22" s="15"/>
    </row>
    <row r="23" spans="1:7">
      <c r="A23" s="673" t="s">
        <v>439</v>
      </c>
      <c r="B23" s="40"/>
      <c r="C23" s="674">
        <v>754</v>
      </c>
      <c r="D23" s="674">
        <v>1323</v>
      </c>
      <c r="E23" s="675">
        <v>1782</v>
      </c>
      <c r="F23" s="537">
        <f t="shared" ref="F23:F27" si="0">(E23-D23)/D23</f>
        <v>0.34693877551020408</v>
      </c>
      <c r="G23" s="15"/>
    </row>
    <row r="24" spans="1:7">
      <c r="A24" s="673" t="s">
        <v>440</v>
      </c>
      <c r="B24" s="40"/>
      <c r="C24" s="674">
        <v>306</v>
      </c>
      <c r="D24" s="674">
        <v>322</v>
      </c>
      <c r="E24" s="675">
        <v>380</v>
      </c>
      <c r="F24" s="537">
        <f t="shared" si="0"/>
        <v>0.18012422360248448</v>
      </c>
      <c r="G24" s="15"/>
    </row>
    <row r="25" spans="1:7">
      <c r="A25" s="673" t="s">
        <v>441</v>
      </c>
      <c r="B25" s="40"/>
      <c r="C25" s="674">
        <v>132</v>
      </c>
      <c r="D25" s="674">
        <v>133</v>
      </c>
      <c r="E25" s="675">
        <v>150</v>
      </c>
      <c r="F25" s="537">
        <f t="shared" si="0"/>
        <v>0.12781954887218044</v>
      </c>
      <c r="G25" s="15"/>
    </row>
    <row r="26" spans="1:7">
      <c r="A26" s="43" t="s">
        <v>442</v>
      </c>
      <c r="B26" s="40"/>
      <c r="C26" s="674">
        <v>174</v>
      </c>
      <c r="D26" s="674">
        <v>189</v>
      </c>
      <c r="E26" s="675">
        <v>230</v>
      </c>
      <c r="F26" s="537">
        <f t="shared" si="0"/>
        <v>0.21693121693121692</v>
      </c>
      <c r="G26" s="15"/>
    </row>
    <row r="27" spans="1:7" ht="16.5" thickBot="1">
      <c r="A27" s="673" t="s">
        <v>443</v>
      </c>
      <c r="B27" s="676"/>
      <c r="C27" s="674">
        <v>2705</v>
      </c>
      <c r="D27" s="674">
        <v>2921</v>
      </c>
      <c r="E27" s="675">
        <v>3192</v>
      </c>
      <c r="F27" s="537">
        <f t="shared" si="0"/>
        <v>9.2776446422458067E-2</v>
      </c>
      <c r="G27" s="15"/>
    </row>
    <row r="28" spans="1:7" ht="17.25" thickTop="1" thickBot="1">
      <c r="A28" s="677" t="s">
        <v>444</v>
      </c>
      <c r="B28" s="678" t="s">
        <v>185</v>
      </c>
      <c r="C28" s="679" t="s">
        <v>185</v>
      </c>
      <c r="D28" s="679" t="s">
        <v>445</v>
      </c>
      <c r="E28" s="680" t="s">
        <v>446</v>
      </c>
      <c r="F28" s="671" t="s">
        <v>18</v>
      </c>
      <c r="G28" s="15"/>
    </row>
    <row r="29" spans="1:7" ht="33.75" customHeight="1">
      <c r="A29" s="120" t="s">
        <v>447</v>
      </c>
      <c r="B29" s="120"/>
      <c r="C29" s="120"/>
      <c r="D29" s="120"/>
      <c r="E29" s="120"/>
      <c r="F29" s="681"/>
      <c r="G29" s="682"/>
    </row>
  </sheetData>
  <mergeCells count="3">
    <mergeCell ref="A1:D1"/>
    <mergeCell ref="A3:E3"/>
    <mergeCell ref="A29:E29"/>
  </mergeCells>
  <printOptions horizontalCentered="1" verticalCentered="1"/>
  <pageMargins left="0.23622047244094491" right="0.23622047244094491" top="0.74803149606299213" bottom="0.74803149606299213" header="0.31496062992125984" footer="0.31496062992125984"/>
  <pageSetup paperSize="9" scale="43" orientation="landscape" r:id="rId1"/>
  <headerFooter>
    <oddHeader>&amp;L&amp;"Delivery,Fett" 2021 ESG Statbook</oddHeader>
    <oddFooter>&amp;L&amp;"Delivery,Standard"&amp;9Published on March 9, 2022&amp;R&amp;"Delivery,Standard"&amp;9&amp;[page] of &amp;[pages]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3576E-BE9A-4754-B3DB-0A80CE53B825}">
  <sheetPr>
    <tabColor theme="1"/>
  </sheetPr>
  <dimension ref="A1:Q98"/>
  <sheetViews>
    <sheetView view="pageBreakPreview" zoomScale="80" zoomScaleNormal="80" zoomScaleSheetLayoutView="80" workbookViewId="0">
      <selection activeCell="A79" sqref="A79:J80"/>
    </sheetView>
  </sheetViews>
  <sheetFormatPr baseColWidth="10" defaultColWidth="11.42578125" defaultRowHeight="15"/>
  <cols>
    <col min="1" max="1" width="18.5703125" style="687" customWidth="1"/>
    <col min="2" max="2" width="36.5703125" style="687" customWidth="1"/>
    <col min="3" max="3" width="93" style="709" customWidth="1"/>
    <col min="4" max="4" width="147.5703125" style="687" customWidth="1"/>
    <col min="5" max="16384" width="11.42578125" style="687"/>
  </cols>
  <sheetData>
    <row r="1" spans="1:17" s="685" customFormat="1" ht="31.5" customHeight="1">
      <c r="A1" s="683" t="s">
        <v>448</v>
      </c>
      <c r="B1" s="683"/>
      <c r="C1" s="683"/>
      <c r="D1" s="683"/>
      <c r="E1" s="684"/>
      <c r="F1" s="684"/>
      <c r="G1" s="684"/>
      <c r="H1" s="684"/>
      <c r="I1" s="684"/>
      <c r="J1" s="684"/>
      <c r="K1" s="684"/>
      <c r="L1" s="684"/>
      <c r="M1" s="684"/>
      <c r="N1" s="684"/>
      <c r="O1" s="684"/>
      <c r="P1" s="684"/>
      <c r="Q1" s="684"/>
    </row>
    <row r="2" spans="1:17" s="688" customFormat="1" ht="38.25" customHeight="1">
      <c r="A2" s="686" t="s">
        <v>449</v>
      </c>
      <c r="B2" s="686"/>
      <c r="C2" s="686"/>
      <c r="D2" s="686"/>
      <c r="E2" s="687"/>
      <c r="F2" s="687"/>
      <c r="G2" s="687"/>
      <c r="H2" s="687"/>
      <c r="I2" s="687"/>
      <c r="J2" s="687"/>
      <c r="K2" s="687"/>
      <c r="L2" s="687"/>
      <c r="M2" s="687"/>
      <c r="N2" s="687"/>
      <c r="O2" s="687"/>
      <c r="P2" s="687"/>
      <c r="Q2" s="687"/>
    </row>
    <row r="3" spans="1:17" s="691" customFormat="1" ht="100.5" customHeight="1">
      <c r="A3" s="689" t="s">
        <v>450</v>
      </c>
      <c r="B3" s="689"/>
      <c r="C3" s="689"/>
      <c r="D3" s="689"/>
      <c r="E3" s="690"/>
      <c r="F3" s="690"/>
      <c r="G3" s="690"/>
      <c r="H3" s="690"/>
      <c r="I3" s="690"/>
      <c r="J3" s="690"/>
      <c r="K3" s="690"/>
      <c r="L3" s="690"/>
      <c r="M3" s="690"/>
      <c r="N3" s="690"/>
      <c r="O3" s="690"/>
      <c r="P3" s="690"/>
      <c r="Q3" s="690"/>
    </row>
    <row r="4" spans="1:17" s="691" customFormat="1" ht="35.25" customHeight="1">
      <c r="A4" s="689" t="s">
        <v>451</v>
      </c>
      <c r="B4" s="689"/>
      <c r="C4" s="689"/>
      <c r="D4" s="689"/>
      <c r="E4" s="690"/>
      <c r="F4" s="690"/>
      <c r="G4" s="690"/>
      <c r="H4" s="690"/>
      <c r="I4" s="690"/>
      <c r="J4" s="690"/>
      <c r="K4" s="690"/>
      <c r="L4" s="690"/>
      <c r="M4" s="690"/>
      <c r="N4" s="690"/>
      <c r="O4" s="690"/>
      <c r="P4" s="690"/>
      <c r="Q4" s="690"/>
    </row>
    <row r="5" spans="1:17" s="694" customFormat="1">
      <c r="A5" s="692" t="s">
        <v>452</v>
      </c>
      <c r="B5" s="692" t="s">
        <v>453</v>
      </c>
      <c r="C5" s="692" t="s">
        <v>454</v>
      </c>
      <c r="D5" s="692" t="s">
        <v>455</v>
      </c>
      <c r="E5" s="693"/>
      <c r="F5" s="693"/>
      <c r="G5" s="693"/>
      <c r="H5" s="693"/>
      <c r="I5" s="693"/>
      <c r="J5" s="693"/>
      <c r="K5" s="693"/>
      <c r="L5" s="693"/>
      <c r="M5" s="693"/>
      <c r="N5" s="693"/>
      <c r="O5" s="693"/>
      <c r="P5" s="693"/>
      <c r="Q5" s="693"/>
    </row>
    <row r="6" spans="1:17" s="697" customFormat="1">
      <c r="A6" s="695" t="s">
        <v>456</v>
      </c>
      <c r="B6" s="695"/>
      <c r="C6" s="696"/>
      <c r="D6" s="696"/>
      <c r="E6" s="687"/>
      <c r="F6" s="687"/>
      <c r="G6" s="687"/>
      <c r="H6" s="687"/>
      <c r="I6" s="687"/>
      <c r="J6" s="687"/>
      <c r="K6" s="687"/>
      <c r="L6" s="687"/>
      <c r="M6" s="687"/>
      <c r="N6" s="687"/>
      <c r="O6" s="687"/>
      <c r="P6" s="687"/>
      <c r="Q6" s="687"/>
    </row>
    <row r="7" spans="1:17" ht="15" customHeight="1">
      <c r="A7" s="698" t="s">
        <v>457</v>
      </c>
      <c r="B7" s="698"/>
      <c r="C7" s="698"/>
      <c r="D7" s="698"/>
    </row>
    <row r="8" spans="1:17">
      <c r="A8" s="699" t="s">
        <v>458</v>
      </c>
      <c r="B8" s="700" t="s">
        <v>459</v>
      </c>
      <c r="C8" s="701" t="s">
        <v>460</v>
      </c>
      <c r="D8" s="700" t="s">
        <v>461</v>
      </c>
    </row>
    <row r="9" spans="1:17">
      <c r="A9" s="699" t="s">
        <v>462</v>
      </c>
      <c r="B9" s="700" t="s">
        <v>459</v>
      </c>
      <c r="C9" s="701" t="s">
        <v>460</v>
      </c>
      <c r="D9" s="700" t="s">
        <v>463</v>
      </c>
    </row>
    <row r="10" spans="1:17">
      <c r="A10" s="699" t="s">
        <v>464</v>
      </c>
      <c r="B10" s="700" t="s">
        <v>459</v>
      </c>
      <c r="C10" s="701" t="s">
        <v>460</v>
      </c>
      <c r="D10" s="700" t="s">
        <v>465</v>
      </c>
    </row>
    <row r="11" spans="1:17">
      <c r="A11" s="699" t="s">
        <v>466</v>
      </c>
      <c r="B11" s="702" t="s">
        <v>459</v>
      </c>
      <c r="C11" s="701" t="s">
        <v>460</v>
      </c>
      <c r="D11" s="700" t="s">
        <v>467</v>
      </c>
    </row>
    <row r="12" spans="1:17" ht="40.5">
      <c r="A12" s="703" t="s">
        <v>468</v>
      </c>
      <c r="B12" s="702" t="s">
        <v>469</v>
      </c>
      <c r="C12" s="704" t="s">
        <v>470</v>
      </c>
      <c r="D12" s="702" t="s">
        <v>471</v>
      </c>
    </row>
    <row r="13" spans="1:17" ht="30" customHeight="1">
      <c r="A13" s="703" t="s">
        <v>472</v>
      </c>
      <c r="B13" s="702" t="s">
        <v>473</v>
      </c>
      <c r="C13" s="704" t="s">
        <v>474</v>
      </c>
      <c r="D13" s="702" t="s">
        <v>475</v>
      </c>
    </row>
    <row r="14" spans="1:17" ht="27">
      <c r="A14" s="703" t="s">
        <v>476</v>
      </c>
      <c r="B14" s="702" t="s">
        <v>477</v>
      </c>
      <c r="C14" s="705" t="s">
        <v>478</v>
      </c>
      <c r="D14" s="706" t="s">
        <v>479</v>
      </c>
    </row>
    <row r="15" spans="1:17" ht="30">
      <c r="A15" s="703" t="s">
        <v>480</v>
      </c>
      <c r="B15" s="702" t="s">
        <v>481</v>
      </c>
      <c r="C15" s="704" t="s">
        <v>482</v>
      </c>
      <c r="D15" s="702" t="s">
        <v>483</v>
      </c>
    </row>
    <row r="16" spans="1:17" ht="15" customHeight="1">
      <c r="A16" s="698" t="s">
        <v>484</v>
      </c>
      <c r="B16" s="698"/>
      <c r="C16" s="698"/>
      <c r="D16" s="698"/>
    </row>
    <row r="17" spans="1:17" ht="27">
      <c r="A17" s="703" t="s">
        <v>485</v>
      </c>
      <c r="B17" s="702" t="s">
        <v>486</v>
      </c>
      <c r="C17" s="704" t="s">
        <v>460</v>
      </c>
      <c r="D17" s="707" t="s">
        <v>487</v>
      </c>
    </row>
    <row r="18" spans="1:17" ht="27">
      <c r="A18" s="703" t="s">
        <v>488</v>
      </c>
      <c r="B18" s="702" t="s">
        <v>489</v>
      </c>
      <c r="C18" s="704" t="s">
        <v>490</v>
      </c>
      <c r="D18" s="708" t="s">
        <v>491</v>
      </c>
    </row>
    <row r="19" spans="1:17" ht="27">
      <c r="A19" s="703" t="s">
        <v>492</v>
      </c>
      <c r="B19" s="702" t="s">
        <v>493</v>
      </c>
      <c r="C19" s="704" t="s">
        <v>494</v>
      </c>
      <c r="D19" s="708" t="s">
        <v>495</v>
      </c>
    </row>
    <row r="20" spans="1:17" s="711" customFormat="1">
      <c r="A20" s="698" t="s">
        <v>496</v>
      </c>
      <c r="B20" s="698"/>
      <c r="C20" s="709"/>
      <c r="D20" s="710"/>
      <c r="E20" s="687"/>
      <c r="F20" s="687"/>
      <c r="G20" s="687"/>
      <c r="H20" s="687"/>
      <c r="I20" s="687"/>
      <c r="J20" s="687"/>
      <c r="K20" s="687"/>
      <c r="L20" s="687"/>
      <c r="M20" s="687"/>
      <c r="N20" s="687"/>
      <c r="O20" s="687"/>
      <c r="P20" s="687"/>
      <c r="Q20" s="687"/>
    </row>
    <row r="21" spans="1:17" ht="45">
      <c r="A21" s="703" t="s">
        <v>497</v>
      </c>
      <c r="B21" s="702" t="s">
        <v>498</v>
      </c>
      <c r="C21" s="704" t="s">
        <v>499</v>
      </c>
      <c r="D21" s="702" t="s">
        <v>500</v>
      </c>
    </row>
    <row r="22" spans="1:17" ht="30">
      <c r="A22" s="703" t="s">
        <v>501</v>
      </c>
      <c r="B22" s="702" t="s">
        <v>502</v>
      </c>
      <c r="C22" s="704" t="s">
        <v>503</v>
      </c>
      <c r="D22" s="702"/>
    </row>
    <row r="23" spans="1:17" ht="30">
      <c r="A23" s="703" t="s">
        <v>504</v>
      </c>
      <c r="B23" s="702" t="s">
        <v>505</v>
      </c>
      <c r="C23" s="704" t="s">
        <v>503</v>
      </c>
      <c r="D23" s="702"/>
    </row>
    <row r="24" spans="1:17" ht="75">
      <c r="A24" s="703" t="s">
        <v>506</v>
      </c>
      <c r="B24" s="702" t="s">
        <v>507</v>
      </c>
      <c r="C24" s="705" t="s">
        <v>508</v>
      </c>
      <c r="D24" s="702"/>
    </row>
    <row r="25" spans="1:17" ht="45">
      <c r="A25" s="703" t="s">
        <v>509</v>
      </c>
      <c r="B25" s="702" t="s">
        <v>510</v>
      </c>
      <c r="C25" s="704" t="s">
        <v>511</v>
      </c>
      <c r="D25" s="702"/>
    </row>
    <row r="26" spans="1:17" ht="30">
      <c r="A26" s="703" t="s">
        <v>512</v>
      </c>
      <c r="B26" s="702" t="s">
        <v>513</v>
      </c>
      <c r="C26" s="704" t="s">
        <v>514</v>
      </c>
      <c r="D26" s="702" t="s">
        <v>515</v>
      </c>
    </row>
    <row r="27" spans="1:17" ht="30">
      <c r="A27" s="703" t="s">
        <v>516</v>
      </c>
      <c r="B27" s="702" t="s">
        <v>517</v>
      </c>
      <c r="C27" s="704" t="s">
        <v>518</v>
      </c>
      <c r="D27" s="702"/>
    </row>
    <row r="28" spans="1:17" ht="60">
      <c r="A28" s="703" t="s">
        <v>519</v>
      </c>
      <c r="B28" s="702" t="s">
        <v>520</v>
      </c>
      <c r="C28" s="704" t="s">
        <v>521</v>
      </c>
    </row>
    <row r="29" spans="1:17" ht="30">
      <c r="A29" s="703" t="s">
        <v>522</v>
      </c>
      <c r="B29" s="702" t="s">
        <v>523</v>
      </c>
      <c r="C29" s="704" t="s">
        <v>524</v>
      </c>
      <c r="D29" s="687" t="s">
        <v>525</v>
      </c>
    </row>
    <row r="30" spans="1:17" ht="27">
      <c r="A30" s="703" t="s">
        <v>526</v>
      </c>
      <c r="B30" s="702" t="s">
        <v>527</v>
      </c>
      <c r="C30" s="704" t="s">
        <v>528</v>
      </c>
      <c r="D30" s="700"/>
    </row>
    <row r="31" spans="1:17">
      <c r="A31" s="703" t="s">
        <v>529</v>
      </c>
      <c r="B31" s="702" t="s">
        <v>530</v>
      </c>
      <c r="C31" s="712" t="s">
        <v>531</v>
      </c>
      <c r="D31" s="713"/>
    </row>
    <row r="32" spans="1:17">
      <c r="A32" s="703" t="s">
        <v>532</v>
      </c>
      <c r="B32" s="702" t="s">
        <v>533</v>
      </c>
      <c r="C32" s="712" t="s">
        <v>531</v>
      </c>
      <c r="D32" s="713"/>
    </row>
    <row r="33" spans="1:17">
      <c r="A33" s="703" t="s">
        <v>532</v>
      </c>
      <c r="B33" s="702" t="s">
        <v>533</v>
      </c>
      <c r="C33" s="712" t="s">
        <v>531</v>
      </c>
      <c r="D33" s="713"/>
    </row>
    <row r="34" spans="1:17">
      <c r="A34" s="703" t="s">
        <v>534</v>
      </c>
      <c r="B34" s="702" t="s">
        <v>535</v>
      </c>
      <c r="C34" s="704" t="s">
        <v>536</v>
      </c>
      <c r="D34" s="714"/>
    </row>
    <row r="35" spans="1:17" ht="15" customHeight="1">
      <c r="A35" s="698" t="s">
        <v>537</v>
      </c>
      <c r="B35" s="698"/>
      <c r="C35" s="698"/>
      <c r="D35" s="698"/>
    </row>
    <row r="36" spans="1:17" ht="27">
      <c r="A36" s="703" t="s">
        <v>538</v>
      </c>
      <c r="B36" s="702" t="s">
        <v>539</v>
      </c>
      <c r="C36" s="701" t="s">
        <v>540</v>
      </c>
      <c r="D36" s="702"/>
    </row>
    <row r="37" spans="1:17" ht="30">
      <c r="A37" s="703" t="s">
        <v>541</v>
      </c>
      <c r="B37" s="702" t="s">
        <v>542</v>
      </c>
      <c r="C37" s="701" t="s">
        <v>543</v>
      </c>
      <c r="D37" s="702"/>
    </row>
    <row r="38" spans="1:17" ht="45">
      <c r="A38" s="703" t="s">
        <v>541</v>
      </c>
      <c r="B38" s="702" t="s">
        <v>542</v>
      </c>
      <c r="C38" s="704" t="s">
        <v>544</v>
      </c>
      <c r="D38" s="702"/>
    </row>
    <row r="39" spans="1:17" ht="30">
      <c r="A39" s="703" t="s">
        <v>545</v>
      </c>
      <c r="B39" s="702" t="s">
        <v>546</v>
      </c>
      <c r="C39" s="704" t="s">
        <v>547</v>
      </c>
      <c r="D39" s="702"/>
    </row>
    <row r="40" spans="1:17" ht="30">
      <c r="A40" s="703" t="s">
        <v>548</v>
      </c>
      <c r="B40" s="702" t="s">
        <v>549</v>
      </c>
      <c r="C40" s="704" t="s">
        <v>547</v>
      </c>
      <c r="D40" s="715"/>
    </row>
    <row r="41" spans="1:17" ht="30">
      <c r="A41" s="703" t="s">
        <v>550</v>
      </c>
      <c r="B41" s="702" t="s">
        <v>551</v>
      </c>
      <c r="C41" s="704" t="s">
        <v>547</v>
      </c>
      <c r="D41" s="702"/>
    </row>
    <row r="42" spans="1:17" ht="75">
      <c r="A42" s="703" t="s">
        <v>552</v>
      </c>
      <c r="B42" s="702" t="s">
        <v>553</v>
      </c>
      <c r="C42" s="704" t="s">
        <v>554</v>
      </c>
      <c r="D42" s="702"/>
    </row>
    <row r="43" spans="1:17" ht="75">
      <c r="A43" s="703" t="s">
        <v>552</v>
      </c>
      <c r="B43" s="702" t="s">
        <v>553</v>
      </c>
      <c r="C43" s="704" t="s">
        <v>554</v>
      </c>
      <c r="D43" s="702" t="s">
        <v>555</v>
      </c>
    </row>
    <row r="44" spans="1:17" ht="27">
      <c r="A44" s="703" t="s">
        <v>556</v>
      </c>
      <c r="B44" s="702" t="s">
        <v>557</v>
      </c>
      <c r="C44" s="704" t="s">
        <v>558</v>
      </c>
      <c r="D44" s="707" t="s">
        <v>559</v>
      </c>
    </row>
    <row r="45" spans="1:17" ht="15" customHeight="1">
      <c r="A45" s="710" t="s">
        <v>560</v>
      </c>
      <c r="B45" s="710"/>
      <c r="C45" s="710"/>
      <c r="D45" s="710"/>
    </row>
    <row r="46" spans="1:17" ht="45">
      <c r="A46" s="703" t="s">
        <v>561</v>
      </c>
      <c r="B46" s="702" t="s">
        <v>562</v>
      </c>
      <c r="C46" s="704" t="s">
        <v>563</v>
      </c>
      <c r="D46" s="702"/>
    </row>
    <row r="47" spans="1:17" ht="45">
      <c r="A47" s="703" t="s">
        <v>564</v>
      </c>
      <c r="B47" s="702" t="s">
        <v>565</v>
      </c>
      <c r="C47" s="704" t="s">
        <v>566</v>
      </c>
      <c r="D47" s="702"/>
    </row>
    <row r="48" spans="1:17" s="697" customFormat="1">
      <c r="A48" s="716" t="s">
        <v>567</v>
      </c>
      <c r="B48" s="696"/>
      <c r="C48" s="696"/>
      <c r="D48" s="696"/>
      <c r="E48" s="687"/>
      <c r="F48" s="687"/>
      <c r="G48" s="687"/>
      <c r="H48" s="687"/>
      <c r="I48" s="687"/>
      <c r="J48" s="687"/>
      <c r="K48" s="687"/>
      <c r="L48" s="687"/>
      <c r="M48" s="687"/>
      <c r="N48" s="687"/>
      <c r="O48" s="687"/>
      <c r="P48" s="687"/>
      <c r="Q48" s="687"/>
    </row>
    <row r="49" spans="1:17" ht="30">
      <c r="A49" s="703" t="s">
        <v>568</v>
      </c>
      <c r="B49" s="702" t="s">
        <v>569</v>
      </c>
      <c r="C49" s="704" t="s">
        <v>570</v>
      </c>
      <c r="D49" s="702"/>
    </row>
    <row r="50" spans="1:17" ht="45">
      <c r="A50" s="703" t="s">
        <v>571</v>
      </c>
      <c r="B50" s="702" t="s">
        <v>572</v>
      </c>
      <c r="C50" s="704" t="s">
        <v>573</v>
      </c>
      <c r="D50" s="707" t="s">
        <v>574</v>
      </c>
    </row>
    <row r="51" spans="1:17" ht="45">
      <c r="A51" s="703" t="s">
        <v>575</v>
      </c>
      <c r="B51" s="702" t="s">
        <v>576</v>
      </c>
      <c r="C51" s="704" t="s">
        <v>577</v>
      </c>
    </row>
    <row r="52" spans="1:17" s="718" customFormat="1">
      <c r="A52" s="717" t="s">
        <v>578</v>
      </c>
      <c r="B52" s="717"/>
      <c r="C52" s="717"/>
      <c r="D52" s="717"/>
      <c r="E52" s="687"/>
      <c r="F52" s="687"/>
      <c r="G52" s="687"/>
      <c r="H52" s="687"/>
      <c r="I52" s="687"/>
      <c r="J52" s="687"/>
      <c r="K52" s="687"/>
      <c r="L52" s="687"/>
      <c r="M52" s="687"/>
      <c r="N52" s="687"/>
      <c r="O52" s="687"/>
      <c r="P52" s="687"/>
      <c r="Q52" s="687"/>
    </row>
    <row r="53" spans="1:17" s="697" customFormat="1">
      <c r="A53" s="716" t="s">
        <v>579</v>
      </c>
      <c r="B53" s="696"/>
      <c r="C53" s="696"/>
      <c r="D53" s="696"/>
      <c r="E53" s="687"/>
      <c r="F53" s="687"/>
      <c r="G53" s="687"/>
      <c r="H53" s="687"/>
      <c r="I53" s="687"/>
      <c r="J53" s="687"/>
      <c r="K53" s="687"/>
      <c r="L53" s="687"/>
      <c r="M53" s="687"/>
      <c r="N53" s="687"/>
      <c r="O53" s="687"/>
      <c r="P53" s="687"/>
      <c r="Q53" s="687"/>
    </row>
    <row r="54" spans="1:17" s="711" customFormat="1">
      <c r="A54" s="719" t="s">
        <v>580</v>
      </c>
      <c r="B54" s="719" t="s">
        <v>581</v>
      </c>
      <c r="C54" s="720"/>
      <c r="D54" s="719"/>
      <c r="E54" s="687"/>
      <c r="F54" s="687"/>
      <c r="G54" s="687"/>
      <c r="H54" s="687"/>
      <c r="I54" s="687"/>
      <c r="J54" s="687"/>
      <c r="K54" s="687"/>
      <c r="L54" s="687"/>
      <c r="M54" s="687"/>
      <c r="N54" s="687"/>
      <c r="O54" s="687"/>
      <c r="P54" s="687"/>
      <c r="Q54" s="687"/>
    </row>
    <row r="55" spans="1:17" ht="30">
      <c r="A55" s="721" t="s">
        <v>582</v>
      </c>
      <c r="B55" s="702" t="s">
        <v>583</v>
      </c>
      <c r="C55" s="704" t="s">
        <v>584</v>
      </c>
      <c r="D55" s="722"/>
    </row>
    <row r="56" spans="1:17" ht="30">
      <c r="A56" s="723"/>
      <c r="B56" s="702" t="s">
        <v>585</v>
      </c>
      <c r="C56" s="704" t="s">
        <v>584</v>
      </c>
      <c r="D56" s="722"/>
    </row>
    <row r="57" spans="1:17" ht="30">
      <c r="A57" s="724"/>
      <c r="B57" s="702" t="s">
        <v>586</v>
      </c>
      <c r="C57" s="704" t="s">
        <v>587</v>
      </c>
      <c r="D57" s="725"/>
    </row>
    <row r="58" spans="1:17" ht="45">
      <c r="A58" s="710" t="s">
        <v>588</v>
      </c>
      <c r="B58" s="706" t="s">
        <v>589</v>
      </c>
      <c r="C58" s="704" t="s">
        <v>590</v>
      </c>
      <c r="D58" s="702"/>
    </row>
    <row r="59" spans="1:17" s="697" customFormat="1">
      <c r="A59" s="716" t="s">
        <v>591</v>
      </c>
      <c r="B59" s="696"/>
      <c r="C59" s="696"/>
      <c r="D59" s="696"/>
      <c r="E59" s="687"/>
      <c r="F59" s="687"/>
      <c r="G59" s="687"/>
      <c r="H59" s="687"/>
      <c r="I59" s="687"/>
      <c r="J59" s="687"/>
      <c r="K59" s="687"/>
      <c r="L59" s="687"/>
      <c r="M59" s="687"/>
      <c r="N59" s="687"/>
      <c r="O59" s="687"/>
      <c r="P59" s="687"/>
      <c r="Q59" s="687"/>
    </row>
    <row r="60" spans="1:17" s="711" customFormat="1">
      <c r="A60" s="719" t="s">
        <v>592</v>
      </c>
      <c r="B60" s="719" t="s">
        <v>593</v>
      </c>
      <c r="C60" s="720"/>
      <c r="D60" s="719"/>
      <c r="E60" s="687"/>
      <c r="F60" s="687"/>
      <c r="G60" s="687"/>
      <c r="H60" s="687"/>
      <c r="I60" s="687"/>
      <c r="J60" s="687"/>
      <c r="K60" s="687"/>
      <c r="L60" s="687"/>
      <c r="M60" s="687"/>
      <c r="N60" s="687"/>
      <c r="O60" s="687"/>
      <c r="P60" s="687"/>
      <c r="Q60" s="687"/>
    </row>
    <row r="61" spans="1:17" ht="67.5">
      <c r="A61" s="710" t="s">
        <v>582</v>
      </c>
      <c r="B61" s="702" t="s">
        <v>594</v>
      </c>
      <c r="C61" s="704" t="s">
        <v>595</v>
      </c>
      <c r="D61" s="702"/>
    </row>
    <row r="62" spans="1:17" ht="60">
      <c r="A62" s="710" t="s">
        <v>596</v>
      </c>
      <c r="B62" s="702" t="s">
        <v>597</v>
      </c>
      <c r="C62" s="704" t="s">
        <v>598</v>
      </c>
      <c r="D62" s="702" t="s">
        <v>599</v>
      </c>
    </row>
    <row r="63" spans="1:17" ht="30">
      <c r="A63" s="710" t="s">
        <v>600</v>
      </c>
      <c r="B63" s="702" t="s">
        <v>601</v>
      </c>
      <c r="C63" s="704" t="s">
        <v>602</v>
      </c>
      <c r="D63" s="702"/>
    </row>
    <row r="64" spans="1:17" ht="50.25" customHeight="1">
      <c r="A64" s="710" t="s">
        <v>603</v>
      </c>
      <c r="B64" s="702" t="s">
        <v>604</v>
      </c>
      <c r="C64" s="704" t="s">
        <v>602</v>
      </c>
      <c r="D64" s="702" t="s">
        <v>599</v>
      </c>
    </row>
    <row r="65" spans="1:17" ht="30">
      <c r="A65" s="710" t="s">
        <v>605</v>
      </c>
      <c r="B65" s="702" t="s">
        <v>606</v>
      </c>
      <c r="C65" s="704" t="s">
        <v>602</v>
      </c>
      <c r="D65" s="702"/>
    </row>
    <row r="66" spans="1:17" ht="30">
      <c r="A66" s="710" t="s">
        <v>607</v>
      </c>
      <c r="B66" s="702" t="s">
        <v>608</v>
      </c>
      <c r="C66" s="704" t="s">
        <v>602</v>
      </c>
      <c r="D66" s="702"/>
    </row>
    <row r="67" spans="1:17" ht="34.5" customHeight="1">
      <c r="A67" s="710" t="s">
        <v>609</v>
      </c>
      <c r="B67" s="702" t="s">
        <v>610</v>
      </c>
      <c r="C67" s="704" t="s">
        <v>611</v>
      </c>
      <c r="D67" s="702" t="s">
        <v>612</v>
      </c>
    </row>
    <row r="68" spans="1:17" s="711" customFormat="1" ht="27">
      <c r="A68" s="719" t="s">
        <v>613</v>
      </c>
      <c r="B68" s="719" t="s">
        <v>614</v>
      </c>
      <c r="C68" s="720"/>
      <c r="D68" s="726" t="s">
        <v>615</v>
      </c>
      <c r="E68" s="687"/>
      <c r="F68" s="687"/>
      <c r="G68" s="687"/>
      <c r="H68" s="687"/>
      <c r="I68" s="687"/>
      <c r="J68" s="687"/>
      <c r="K68" s="687"/>
      <c r="L68" s="687"/>
      <c r="M68" s="687"/>
      <c r="N68" s="687"/>
      <c r="O68" s="687"/>
      <c r="P68" s="687"/>
      <c r="Q68" s="687"/>
    </row>
    <row r="69" spans="1:17" ht="57" customHeight="1">
      <c r="A69" s="710" t="s">
        <v>582</v>
      </c>
      <c r="B69" s="702" t="s">
        <v>616</v>
      </c>
      <c r="C69" s="704" t="s">
        <v>617</v>
      </c>
      <c r="D69" s="702" t="s">
        <v>618</v>
      </c>
    </row>
    <row r="70" spans="1:17" ht="60">
      <c r="A70" s="710" t="s">
        <v>619</v>
      </c>
      <c r="B70" s="702" t="s">
        <v>620</v>
      </c>
      <c r="C70" s="704" t="s">
        <v>621</v>
      </c>
      <c r="D70" s="702" t="s">
        <v>618</v>
      </c>
    </row>
    <row r="71" spans="1:17" s="697" customFormat="1">
      <c r="A71" s="716" t="s">
        <v>622</v>
      </c>
      <c r="B71" s="696"/>
      <c r="C71" s="696"/>
      <c r="D71" s="696"/>
      <c r="E71" s="687"/>
      <c r="F71" s="687"/>
      <c r="G71" s="687"/>
      <c r="H71" s="687"/>
      <c r="I71" s="687"/>
      <c r="J71" s="687"/>
      <c r="K71" s="687"/>
      <c r="L71" s="687"/>
      <c r="M71" s="687"/>
      <c r="N71" s="687"/>
      <c r="O71" s="687"/>
      <c r="P71" s="687"/>
      <c r="Q71" s="687"/>
    </row>
    <row r="72" spans="1:17" s="711" customFormat="1">
      <c r="A72" s="727" t="s">
        <v>623</v>
      </c>
      <c r="B72" s="727"/>
      <c r="C72" s="727"/>
      <c r="D72" s="727"/>
      <c r="E72" s="687"/>
      <c r="F72" s="687"/>
      <c r="G72" s="687"/>
      <c r="H72" s="687"/>
      <c r="I72" s="687"/>
      <c r="J72" s="687"/>
      <c r="K72" s="687"/>
      <c r="L72" s="687"/>
      <c r="M72" s="687"/>
      <c r="N72" s="687"/>
      <c r="O72" s="687"/>
      <c r="P72" s="687"/>
      <c r="Q72" s="687"/>
    </row>
    <row r="73" spans="1:17" ht="51.75" customHeight="1">
      <c r="A73" s="710" t="s">
        <v>624</v>
      </c>
      <c r="B73" s="702" t="s">
        <v>625</v>
      </c>
      <c r="C73" s="704" t="s">
        <v>626</v>
      </c>
      <c r="D73" s="700"/>
    </row>
    <row r="74" spans="1:17" ht="30">
      <c r="A74" s="710" t="s">
        <v>627</v>
      </c>
      <c r="B74" s="702" t="s">
        <v>628</v>
      </c>
      <c r="C74" s="704" t="s">
        <v>629</v>
      </c>
      <c r="D74" s="706" t="s">
        <v>618</v>
      </c>
    </row>
    <row r="75" spans="1:17" ht="45">
      <c r="A75" s="710" t="s">
        <v>630</v>
      </c>
      <c r="B75" s="702" t="s">
        <v>631</v>
      </c>
      <c r="C75" s="704" t="s">
        <v>632</v>
      </c>
      <c r="D75" s="706"/>
    </row>
    <row r="76" spans="1:17" ht="90">
      <c r="A76" s="710" t="s">
        <v>633</v>
      </c>
      <c r="B76" s="702" t="s">
        <v>634</v>
      </c>
      <c r="C76" s="704" t="s">
        <v>635</v>
      </c>
      <c r="D76" s="706"/>
    </row>
    <row r="77" spans="1:17" ht="45">
      <c r="A77" s="710" t="s">
        <v>636</v>
      </c>
      <c r="B77" s="702" t="s">
        <v>637</v>
      </c>
      <c r="C77" s="704" t="s">
        <v>638</v>
      </c>
      <c r="D77" s="706" t="s">
        <v>618</v>
      </c>
    </row>
    <row r="78" spans="1:17" ht="30">
      <c r="A78" s="710" t="s">
        <v>639</v>
      </c>
      <c r="B78" s="702" t="s">
        <v>640</v>
      </c>
      <c r="C78" s="704" t="s">
        <v>629</v>
      </c>
      <c r="D78" s="706" t="s">
        <v>641</v>
      </c>
    </row>
    <row r="79" spans="1:17" ht="30">
      <c r="A79" s="710" t="s">
        <v>642</v>
      </c>
      <c r="B79" s="702" t="s">
        <v>643</v>
      </c>
      <c r="C79" s="704" t="s">
        <v>629</v>
      </c>
      <c r="D79" s="706" t="s">
        <v>644</v>
      </c>
    </row>
    <row r="80" spans="1:17" ht="54">
      <c r="A80" s="710" t="s">
        <v>645</v>
      </c>
      <c r="B80" s="702" t="s">
        <v>646</v>
      </c>
      <c r="C80" s="704" t="s">
        <v>638</v>
      </c>
      <c r="D80" s="706" t="s">
        <v>647</v>
      </c>
    </row>
    <row r="81" spans="1:17" ht="59.25" customHeight="1">
      <c r="A81" s="710" t="s">
        <v>648</v>
      </c>
      <c r="B81" s="706" t="s">
        <v>649</v>
      </c>
      <c r="C81" s="704" t="s">
        <v>650</v>
      </c>
      <c r="D81" s="702" t="s">
        <v>651</v>
      </c>
    </row>
    <row r="82" spans="1:17" s="711" customFormat="1">
      <c r="A82" s="727" t="s">
        <v>652</v>
      </c>
      <c r="B82" s="727"/>
      <c r="C82" s="727"/>
      <c r="D82" s="727"/>
      <c r="E82" s="687"/>
      <c r="F82" s="687"/>
      <c r="G82" s="687"/>
      <c r="H82" s="687"/>
      <c r="I82" s="687"/>
      <c r="J82" s="687"/>
      <c r="K82" s="687"/>
      <c r="L82" s="687"/>
      <c r="M82" s="687"/>
      <c r="N82" s="687"/>
      <c r="O82" s="687"/>
      <c r="P82" s="687"/>
      <c r="Q82" s="687"/>
    </row>
    <row r="83" spans="1:17" ht="67.5">
      <c r="A83" s="710" t="s">
        <v>653</v>
      </c>
      <c r="B83" s="702" t="s">
        <v>654</v>
      </c>
      <c r="C83" s="704" t="s">
        <v>655</v>
      </c>
      <c r="D83" s="702"/>
    </row>
    <row r="84" spans="1:17" ht="30">
      <c r="A84" s="710" t="s">
        <v>656</v>
      </c>
      <c r="B84" s="706" t="s">
        <v>657</v>
      </c>
      <c r="C84" s="704" t="s">
        <v>658</v>
      </c>
      <c r="D84" s="702"/>
    </row>
    <row r="85" spans="1:17" ht="19.5" customHeight="1">
      <c r="A85" s="710"/>
      <c r="B85" s="706"/>
      <c r="C85" s="704" t="s">
        <v>659</v>
      </c>
      <c r="D85" s="702" t="s">
        <v>660</v>
      </c>
    </row>
    <row r="86" spans="1:17" ht="30">
      <c r="A86" s="710"/>
      <c r="B86" s="706"/>
      <c r="C86" s="704" t="s">
        <v>661</v>
      </c>
      <c r="D86" s="702" t="s">
        <v>662</v>
      </c>
    </row>
    <row r="87" spans="1:17">
      <c r="A87" s="710"/>
      <c r="B87" s="706"/>
      <c r="C87" s="704" t="s">
        <v>663</v>
      </c>
      <c r="D87" s="702" t="s">
        <v>664</v>
      </c>
    </row>
    <row r="88" spans="1:17">
      <c r="A88" s="710"/>
      <c r="B88" s="706"/>
      <c r="C88" s="704" t="s">
        <v>665</v>
      </c>
      <c r="D88" s="702" t="s">
        <v>666</v>
      </c>
    </row>
    <row r="89" spans="1:17" s="711" customFormat="1" ht="27">
      <c r="A89" s="728" t="s">
        <v>667</v>
      </c>
      <c r="B89" s="719"/>
      <c r="C89" s="720"/>
      <c r="D89" s="726" t="s">
        <v>668</v>
      </c>
      <c r="E89" s="687"/>
      <c r="F89" s="687"/>
      <c r="G89" s="687"/>
      <c r="H89" s="687"/>
      <c r="I89" s="687"/>
      <c r="J89" s="687"/>
      <c r="K89" s="687"/>
      <c r="L89" s="687"/>
      <c r="M89" s="687"/>
      <c r="N89" s="687"/>
      <c r="O89" s="687"/>
      <c r="P89" s="687"/>
      <c r="Q89" s="687"/>
    </row>
    <row r="90" spans="1:17" ht="51.75" customHeight="1">
      <c r="A90" s="729" t="s">
        <v>653</v>
      </c>
      <c r="B90" s="702" t="s">
        <v>625</v>
      </c>
      <c r="C90" s="704" t="s">
        <v>669</v>
      </c>
      <c r="D90" s="702"/>
    </row>
    <row r="91" spans="1:17" ht="60">
      <c r="A91" s="729" t="s">
        <v>670</v>
      </c>
      <c r="B91" s="702" t="s">
        <v>671</v>
      </c>
      <c r="C91" s="704" t="s">
        <v>669</v>
      </c>
      <c r="D91" s="702" t="s">
        <v>672</v>
      </c>
    </row>
    <row r="92" spans="1:17" s="711" customFormat="1" ht="27">
      <c r="A92" s="728" t="s">
        <v>673</v>
      </c>
      <c r="B92" s="719"/>
      <c r="C92" s="720"/>
      <c r="D92" s="726" t="s">
        <v>674</v>
      </c>
      <c r="E92" s="687"/>
      <c r="F92" s="687"/>
      <c r="G92" s="687"/>
      <c r="H92" s="687"/>
      <c r="I92" s="687"/>
      <c r="J92" s="687"/>
      <c r="K92" s="687"/>
      <c r="L92" s="687"/>
      <c r="M92" s="687"/>
      <c r="N92" s="687"/>
      <c r="O92" s="687"/>
      <c r="P92" s="687"/>
      <c r="Q92" s="687"/>
    </row>
    <row r="93" spans="1:17" ht="81">
      <c r="A93" s="729" t="s">
        <v>675</v>
      </c>
      <c r="B93" s="702" t="s">
        <v>625</v>
      </c>
      <c r="C93" s="704" t="s">
        <v>676</v>
      </c>
      <c r="D93" s="702"/>
    </row>
    <row r="94" spans="1:17" ht="34.5" customHeight="1">
      <c r="A94" s="729" t="s">
        <v>677</v>
      </c>
      <c r="B94" s="702" t="s">
        <v>678</v>
      </c>
      <c r="C94" s="704" t="s">
        <v>679</v>
      </c>
      <c r="D94" s="702" t="s">
        <v>618</v>
      </c>
    </row>
    <row r="95" spans="1:17" s="711" customFormat="1" ht="27">
      <c r="A95" s="728" t="s">
        <v>680</v>
      </c>
      <c r="B95" s="719"/>
      <c r="C95" s="720"/>
      <c r="D95" s="726" t="s">
        <v>681</v>
      </c>
      <c r="E95" s="687"/>
      <c r="F95" s="687"/>
      <c r="G95" s="687"/>
      <c r="H95" s="687"/>
      <c r="I95" s="687"/>
      <c r="J95" s="687"/>
      <c r="K95" s="687"/>
      <c r="L95" s="687"/>
      <c r="M95" s="687"/>
      <c r="N95" s="687"/>
      <c r="O95" s="687"/>
      <c r="P95" s="687"/>
      <c r="Q95" s="687"/>
    </row>
    <row r="96" spans="1:17" ht="83.25" customHeight="1">
      <c r="A96" s="729" t="s">
        <v>682</v>
      </c>
      <c r="B96" s="702" t="s">
        <v>625</v>
      </c>
      <c r="C96" s="704" t="s">
        <v>683</v>
      </c>
      <c r="D96" s="702"/>
    </row>
    <row r="97" spans="1:4" ht="40.5">
      <c r="A97" s="729" t="s">
        <v>684</v>
      </c>
      <c r="B97" s="702" t="s">
        <v>685</v>
      </c>
      <c r="C97" s="704" t="s">
        <v>460</v>
      </c>
      <c r="D97" s="706" t="s">
        <v>672</v>
      </c>
    </row>
    <row r="98" spans="1:4">
      <c r="D98" s="700"/>
    </row>
  </sheetData>
  <autoFilter ref="A5:D97" xr:uid="{0D7520AE-8B2C-4146-8E28-733419E6ADC3}"/>
  <mergeCells count="13">
    <mergeCell ref="A82:D82"/>
    <mergeCell ref="A16:D16"/>
    <mergeCell ref="A20:B20"/>
    <mergeCell ref="A35:D35"/>
    <mergeCell ref="A52:D52"/>
    <mergeCell ref="A55:A57"/>
    <mergeCell ref="A72:D72"/>
    <mergeCell ref="A1:D1"/>
    <mergeCell ref="A2:D2"/>
    <mergeCell ref="A3:D3"/>
    <mergeCell ref="A4:D4"/>
    <mergeCell ref="A6:B6"/>
    <mergeCell ref="A7:D7"/>
  </mergeCells>
  <pageMargins left="0.25" right="0.25" top="0.75" bottom="0.75" header="0.3" footer="0.3"/>
  <pageSetup paperSize="9" scale="48" orientation="landscape" r:id="rId1"/>
  <headerFooter>
    <oddHeader>&amp;LESG Statbook 2021&amp;C&amp;RGRI Content Index</oddHeader>
    <oddFooter>&amp;LVeröffentlicht am 9. März 2022&amp;C&amp;R&amp;[Seite] von &amp;[Seiten]</oddFooter>
  </headerFooter>
  <rowBreaks count="5" manualBreakCount="5">
    <brk id="19" max="16383" man="1"/>
    <brk id="34" max="16383" man="1"/>
    <brk id="51" max="16383" man="1"/>
    <brk id="70" max="16383" man="1"/>
    <brk id="8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F22A4-ACE3-4774-8075-A843D9CAA1BA}">
  <sheetPr>
    <tabColor theme="1"/>
  </sheetPr>
  <dimension ref="A1:G19"/>
  <sheetViews>
    <sheetView view="pageBreakPreview" topLeftCell="A5" zoomScale="80" zoomScaleNormal="85" zoomScaleSheetLayoutView="80" workbookViewId="0">
      <selection activeCell="A79" sqref="A79:J80"/>
    </sheetView>
  </sheetViews>
  <sheetFormatPr baseColWidth="10" defaultColWidth="11.42578125" defaultRowHeight="13.5"/>
  <cols>
    <col min="1" max="1" width="26.28515625" style="165" customWidth="1"/>
    <col min="2" max="2" width="39.85546875" style="744" customWidth="1"/>
    <col min="3" max="3" width="25.42578125" style="165" customWidth="1"/>
    <col min="4" max="4" width="62.7109375" style="79" customWidth="1"/>
    <col min="5" max="5" width="56.5703125" style="744" customWidth="1"/>
    <col min="6" max="6" width="12.7109375" style="165" bestFit="1" customWidth="1"/>
    <col min="7" max="16384" width="11.42578125" style="165"/>
  </cols>
  <sheetData>
    <row r="1" spans="1:7" s="732" customFormat="1" ht="37.5" customHeight="1">
      <c r="A1" s="730" t="s">
        <v>686</v>
      </c>
      <c r="B1" s="730"/>
      <c r="C1" s="730"/>
      <c r="D1" s="730"/>
      <c r="E1" s="730"/>
      <c r="F1" s="730"/>
      <c r="G1" s="731"/>
    </row>
    <row r="2" spans="1:7" s="734" customFormat="1" ht="89.25" customHeight="1">
      <c r="A2" s="733" t="s">
        <v>687</v>
      </c>
      <c r="B2" s="733"/>
      <c r="C2" s="733"/>
      <c r="D2" s="733"/>
      <c r="E2" s="733"/>
      <c r="F2" s="733"/>
    </row>
    <row r="3" spans="1:7" s="738" customFormat="1">
      <c r="A3" s="735" t="s">
        <v>688</v>
      </c>
      <c r="B3" s="736" t="s">
        <v>689</v>
      </c>
      <c r="C3" s="735" t="s">
        <v>690</v>
      </c>
      <c r="D3" s="737" t="s">
        <v>691</v>
      </c>
      <c r="E3" s="736" t="s">
        <v>692</v>
      </c>
      <c r="F3" s="735" t="s">
        <v>693</v>
      </c>
    </row>
    <row r="4" spans="1:7" ht="75">
      <c r="A4" s="739" t="s">
        <v>694</v>
      </c>
      <c r="B4" s="740" t="s">
        <v>695</v>
      </c>
      <c r="C4" s="740" t="s">
        <v>696</v>
      </c>
      <c r="D4" s="712" t="s">
        <v>697</v>
      </c>
      <c r="E4" s="740"/>
      <c r="F4" s="741" t="s">
        <v>698</v>
      </c>
    </row>
    <row r="5" spans="1:7" ht="67.5">
      <c r="A5" s="742"/>
      <c r="B5" s="740" t="s">
        <v>699</v>
      </c>
      <c r="C5" s="741" t="s">
        <v>700</v>
      </c>
      <c r="D5" s="712" t="s">
        <v>701</v>
      </c>
      <c r="E5" s="740" t="s">
        <v>702</v>
      </c>
      <c r="F5" s="741" t="s">
        <v>703</v>
      </c>
    </row>
    <row r="6" spans="1:7" ht="75">
      <c r="A6" s="743"/>
      <c r="B6" s="740" t="s">
        <v>704</v>
      </c>
      <c r="C6" s="741" t="s">
        <v>705</v>
      </c>
      <c r="D6" s="712" t="s">
        <v>706</v>
      </c>
      <c r="E6" s="740" t="s">
        <v>707</v>
      </c>
      <c r="F6" s="741" t="s">
        <v>708</v>
      </c>
    </row>
    <row r="7" spans="1:7" ht="42">
      <c r="A7" s="741" t="s">
        <v>709</v>
      </c>
      <c r="B7" s="740" t="s">
        <v>710</v>
      </c>
      <c r="C7" s="741" t="s">
        <v>711</v>
      </c>
      <c r="D7" s="712" t="s">
        <v>712</v>
      </c>
      <c r="E7" s="740"/>
      <c r="F7" s="741" t="s">
        <v>713</v>
      </c>
    </row>
    <row r="8" spans="1:7" ht="54">
      <c r="A8" s="741" t="s">
        <v>714</v>
      </c>
      <c r="B8" s="740" t="s">
        <v>715</v>
      </c>
      <c r="C8" s="741" t="s">
        <v>716</v>
      </c>
      <c r="D8" s="702" t="s">
        <v>717</v>
      </c>
      <c r="E8" s="740" t="s">
        <v>718</v>
      </c>
      <c r="F8" s="741" t="s">
        <v>719</v>
      </c>
    </row>
    <row r="9" spans="1:7" ht="54">
      <c r="A9" s="741"/>
      <c r="B9" s="740" t="s">
        <v>720</v>
      </c>
      <c r="C9" s="741" t="s">
        <v>721</v>
      </c>
      <c r="D9" s="700" t="s">
        <v>722</v>
      </c>
      <c r="E9" s="740" t="s">
        <v>723</v>
      </c>
      <c r="F9" s="741" t="s">
        <v>724</v>
      </c>
    </row>
    <row r="10" spans="1:7" ht="67.5">
      <c r="A10" s="740" t="s">
        <v>725</v>
      </c>
      <c r="B10" s="740" t="s">
        <v>726</v>
      </c>
      <c r="C10" s="741" t="s">
        <v>727</v>
      </c>
      <c r="D10" s="712" t="s">
        <v>728</v>
      </c>
      <c r="E10" s="740" t="s">
        <v>729</v>
      </c>
      <c r="F10" s="741" t="s">
        <v>730</v>
      </c>
    </row>
    <row r="11" spans="1:7" ht="40.5">
      <c r="A11" s="741" t="s">
        <v>731</v>
      </c>
      <c r="B11" s="740" t="s">
        <v>732</v>
      </c>
      <c r="C11" s="741" t="s">
        <v>716</v>
      </c>
      <c r="D11" s="700" t="s">
        <v>733</v>
      </c>
      <c r="E11" s="740" t="s">
        <v>734</v>
      </c>
      <c r="F11" s="741" t="s">
        <v>735</v>
      </c>
    </row>
    <row r="12" spans="1:7" ht="75">
      <c r="A12" s="741"/>
      <c r="B12" s="740" t="s">
        <v>736</v>
      </c>
      <c r="C12" s="740" t="s">
        <v>737</v>
      </c>
      <c r="D12" s="712" t="s">
        <v>738</v>
      </c>
      <c r="E12" s="740" t="s">
        <v>739</v>
      </c>
      <c r="F12" s="741" t="s">
        <v>740</v>
      </c>
    </row>
    <row r="13" spans="1:7" ht="30">
      <c r="A13" s="741" t="s">
        <v>741</v>
      </c>
      <c r="B13" s="740" t="s">
        <v>742</v>
      </c>
      <c r="C13" s="741" t="s">
        <v>700</v>
      </c>
      <c r="D13" s="712" t="s">
        <v>743</v>
      </c>
      <c r="E13" s="740"/>
      <c r="F13" s="741" t="s">
        <v>744</v>
      </c>
    </row>
    <row r="14" spans="1:7" ht="67.5">
      <c r="A14" s="741"/>
      <c r="B14" s="740" t="s">
        <v>745</v>
      </c>
      <c r="C14" s="741" t="s">
        <v>746</v>
      </c>
      <c r="D14" s="700" t="s">
        <v>717</v>
      </c>
      <c r="E14" s="740" t="s">
        <v>747</v>
      </c>
      <c r="F14" s="741" t="s">
        <v>748</v>
      </c>
    </row>
    <row r="15" spans="1:7" ht="67.5">
      <c r="A15" s="741"/>
      <c r="B15" s="740" t="s">
        <v>749</v>
      </c>
      <c r="C15" s="741" t="s">
        <v>746</v>
      </c>
      <c r="D15" s="700" t="s">
        <v>717</v>
      </c>
      <c r="E15" s="740" t="s">
        <v>747</v>
      </c>
      <c r="F15" s="741" t="s">
        <v>750</v>
      </c>
    </row>
    <row r="16" spans="1:7" ht="108">
      <c r="A16" s="741"/>
      <c r="B16" s="740" t="s">
        <v>751</v>
      </c>
      <c r="C16" s="741" t="s">
        <v>752</v>
      </c>
      <c r="D16" s="700" t="s">
        <v>717</v>
      </c>
      <c r="E16" s="740" t="s">
        <v>753</v>
      </c>
      <c r="F16" s="741" t="s">
        <v>754</v>
      </c>
    </row>
    <row r="17" spans="1:6" ht="30">
      <c r="A17" s="741" t="s">
        <v>755</v>
      </c>
      <c r="B17" s="740" t="s">
        <v>756</v>
      </c>
      <c r="C17" s="741" t="s">
        <v>757</v>
      </c>
      <c r="D17" s="704" t="s">
        <v>758</v>
      </c>
      <c r="E17" s="740" t="s">
        <v>759</v>
      </c>
      <c r="F17" s="741" t="s">
        <v>760</v>
      </c>
    </row>
    <row r="18" spans="1:6" ht="30">
      <c r="A18" s="741"/>
      <c r="B18" s="740" t="s">
        <v>761</v>
      </c>
      <c r="C18" s="741" t="s">
        <v>727</v>
      </c>
      <c r="D18" s="704" t="s">
        <v>758</v>
      </c>
      <c r="E18" s="740" t="s">
        <v>759</v>
      </c>
      <c r="F18" s="741" t="s">
        <v>762</v>
      </c>
    </row>
    <row r="19" spans="1:6" ht="27">
      <c r="A19" s="741"/>
      <c r="B19" s="740" t="s">
        <v>763</v>
      </c>
      <c r="C19" s="741" t="s">
        <v>746</v>
      </c>
      <c r="D19" s="704" t="s">
        <v>490</v>
      </c>
      <c r="E19" s="740" t="s">
        <v>764</v>
      </c>
      <c r="F19" s="741" t="s">
        <v>765</v>
      </c>
    </row>
  </sheetData>
  <mergeCells count="2">
    <mergeCell ref="A1:F1"/>
    <mergeCell ref="A2:F2"/>
  </mergeCells>
  <pageMargins left="0.25" right="0.25" top="0.75" bottom="0.75" header="0.3" footer="0.3"/>
  <pageSetup paperSize="9" scale="63" orientation="landscape" r:id="rId1"/>
  <headerFooter>
    <oddHeader>&amp;LESG Statbook 2021&amp;C&amp;RSASB Content Index</oddHeader>
    <oddFooter>&amp;LVeröffentlicht am 9. März 2022&amp;C&amp;R&amp;[Seite] von &amp;[Seiten]</oddFooter>
  </headerFooter>
  <rowBreaks count="1" manualBreakCount="1">
    <brk id="12" max="5" man="1"/>
  </rowBreaks>
  <colBreaks count="1" manualBreakCount="1">
    <brk id="7"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0C405-8434-40FA-98CF-D7B4259E13C9}">
  <sheetPr>
    <tabColor theme="1"/>
  </sheetPr>
  <dimension ref="A1:D19"/>
  <sheetViews>
    <sheetView view="pageBreakPreview" zoomScale="80" zoomScaleNormal="70" zoomScaleSheetLayoutView="80" workbookViewId="0">
      <selection activeCell="A79" sqref="A79:J80"/>
    </sheetView>
  </sheetViews>
  <sheetFormatPr baseColWidth="10" defaultColWidth="11.42578125" defaultRowHeight="13.5"/>
  <cols>
    <col min="1" max="1" width="23.85546875" style="165" customWidth="1"/>
    <col min="2" max="2" width="91.28515625" style="165" customWidth="1"/>
    <col min="3" max="3" width="39.85546875" style="165" bestFit="1" customWidth="1"/>
    <col min="4" max="4" width="105.140625" style="165" customWidth="1"/>
    <col min="5" max="16384" width="11.42578125" style="165"/>
  </cols>
  <sheetData>
    <row r="1" spans="1:4" ht="42.75" customHeight="1">
      <c r="A1" s="683" t="s">
        <v>766</v>
      </c>
      <c r="B1" s="683"/>
      <c r="C1" s="683"/>
      <c r="D1" s="683"/>
    </row>
    <row r="2" spans="1:4" s="734" customFormat="1" ht="97.5" customHeight="1">
      <c r="A2" s="689" t="s">
        <v>450</v>
      </c>
      <c r="B2" s="689"/>
      <c r="C2" s="689"/>
      <c r="D2" s="689"/>
    </row>
    <row r="3" spans="1:4">
      <c r="A3" s="735" t="s">
        <v>690</v>
      </c>
      <c r="B3" s="735" t="s">
        <v>767</v>
      </c>
      <c r="C3" s="735" t="s">
        <v>768</v>
      </c>
      <c r="D3" s="735" t="s">
        <v>5</v>
      </c>
    </row>
    <row r="4" spans="1:4">
      <c r="A4" s="745" t="s">
        <v>769</v>
      </c>
      <c r="B4" s="745" t="s">
        <v>770</v>
      </c>
      <c r="C4" s="746"/>
      <c r="D4" s="746"/>
    </row>
    <row r="5" spans="1:4" ht="84.75" customHeight="1">
      <c r="A5" s="747"/>
      <c r="B5" s="741" t="s">
        <v>771</v>
      </c>
      <c r="C5" s="704" t="s">
        <v>772</v>
      </c>
      <c r="D5" s="740" t="s">
        <v>773</v>
      </c>
    </row>
    <row r="6" spans="1:4" ht="75" customHeight="1">
      <c r="A6" s="747"/>
      <c r="B6" s="741" t="s">
        <v>774</v>
      </c>
      <c r="C6" s="705" t="s">
        <v>775</v>
      </c>
      <c r="D6" s="740" t="s">
        <v>776</v>
      </c>
    </row>
    <row r="7" spans="1:4" ht="40.5">
      <c r="A7" s="745" t="s">
        <v>777</v>
      </c>
      <c r="B7" s="748" t="s">
        <v>778</v>
      </c>
      <c r="C7" s="749"/>
      <c r="D7" s="749"/>
    </row>
    <row r="8" spans="1:4" ht="44.1" customHeight="1">
      <c r="A8" s="741"/>
      <c r="B8" s="722" t="s">
        <v>779</v>
      </c>
      <c r="C8" s="705" t="s">
        <v>775</v>
      </c>
      <c r="D8" s="702" t="s">
        <v>780</v>
      </c>
    </row>
    <row r="9" spans="1:4" ht="73.5" customHeight="1">
      <c r="A9" s="741"/>
      <c r="B9" s="722" t="s">
        <v>781</v>
      </c>
      <c r="C9" s="705" t="s">
        <v>775</v>
      </c>
      <c r="D9" s="702" t="s">
        <v>782</v>
      </c>
    </row>
    <row r="10" spans="1:4" ht="45">
      <c r="A10" s="741"/>
      <c r="B10" s="722" t="s">
        <v>783</v>
      </c>
      <c r="C10" s="704" t="s">
        <v>772</v>
      </c>
      <c r="D10" s="740" t="s">
        <v>784</v>
      </c>
    </row>
    <row r="11" spans="1:4" ht="15">
      <c r="A11" s="741"/>
      <c r="B11" s="722"/>
      <c r="C11" s="712" t="s">
        <v>785</v>
      </c>
      <c r="D11" s="702" t="s">
        <v>786</v>
      </c>
    </row>
    <row r="12" spans="1:4" ht="15">
      <c r="A12" s="745" t="s">
        <v>787</v>
      </c>
      <c r="B12" s="750" t="s">
        <v>788</v>
      </c>
      <c r="C12" s="749"/>
      <c r="D12" s="749"/>
    </row>
    <row r="13" spans="1:4" ht="96.6" customHeight="1">
      <c r="A13" s="747"/>
      <c r="B13" s="725" t="s">
        <v>789</v>
      </c>
      <c r="C13" s="705" t="s">
        <v>775</v>
      </c>
      <c r="D13" s="702" t="s">
        <v>790</v>
      </c>
    </row>
    <row r="14" spans="1:4" ht="108.6" customHeight="1">
      <c r="A14" s="741"/>
      <c r="B14" s="725" t="s">
        <v>791</v>
      </c>
      <c r="C14" s="704" t="s">
        <v>772</v>
      </c>
      <c r="D14" s="740" t="s">
        <v>792</v>
      </c>
    </row>
    <row r="15" spans="1:4" ht="178.5" customHeight="1">
      <c r="A15" s="741"/>
      <c r="B15" s="722" t="s">
        <v>793</v>
      </c>
      <c r="C15" s="705" t="s">
        <v>794</v>
      </c>
      <c r="D15" s="702" t="s">
        <v>795</v>
      </c>
    </row>
    <row r="16" spans="1:4" ht="45">
      <c r="A16" s="745" t="s">
        <v>796</v>
      </c>
      <c r="B16" s="751" t="s">
        <v>797</v>
      </c>
      <c r="C16" s="749"/>
      <c r="D16" s="749"/>
    </row>
    <row r="17" spans="1:4" ht="45.6" customHeight="1">
      <c r="A17" s="741"/>
      <c r="B17" s="701" t="s">
        <v>798</v>
      </c>
      <c r="C17" s="712" t="s">
        <v>785</v>
      </c>
      <c r="D17" s="702" t="s">
        <v>799</v>
      </c>
    </row>
    <row r="18" spans="1:4" ht="45">
      <c r="A18" s="741"/>
      <c r="B18" s="722" t="s">
        <v>800</v>
      </c>
      <c r="C18" s="704" t="s">
        <v>801</v>
      </c>
      <c r="D18" s="700" t="s">
        <v>802</v>
      </c>
    </row>
    <row r="19" spans="1:4" ht="123.6" customHeight="1">
      <c r="A19" s="741"/>
      <c r="B19" s="701" t="s">
        <v>803</v>
      </c>
      <c r="C19" s="704" t="s">
        <v>772</v>
      </c>
      <c r="D19" s="702" t="s">
        <v>804</v>
      </c>
    </row>
  </sheetData>
  <mergeCells count="2">
    <mergeCell ref="A1:D1"/>
    <mergeCell ref="A2:D2"/>
  </mergeCells>
  <pageMargins left="0.25" right="0.25" top="0.75" bottom="0.75" header="0.3" footer="0.3"/>
  <pageSetup paperSize="9" scale="41" orientation="landscape" r:id="rId1"/>
  <headerFooter>
    <oddHeader>&amp;LESG Statbook 2021&amp;C&amp;RTCFD-Berichtsindex</oddHeader>
    <oddFooter>&amp;LVeröffentlicht am 9. März 2022&amp;C&amp;R&amp;[Seite] von &amp;[Seiten]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C1402-D93E-4C74-92B3-C94CA0908593}">
  <sheetPr>
    <tabColor theme="1"/>
  </sheetPr>
  <dimension ref="A1:F32"/>
  <sheetViews>
    <sheetView view="pageBreakPreview" topLeftCell="A17" zoomScale="80" zoomScaleNormal="70" zoomScaleSheetLayoutView="80" workbookViewId="0">
      <selection activeCell="A79" sqref="A79:J80"/>
    </sheetView>
  </sheetViews>
  <sheetFormatPr baseColWidth="10" defaultColWidth="11.42578125" defaultRowHeight="13.5"/>
  <cols>
    <col min="1" max="1" width="36.85546875" style="165" customWidth="1"/>
    <col min="2" max="2" width="75" style="165" customWidth="1"/>
    <col min="3" max="3" width="57.28515625" style="165" customWidth="1"/>
    <col min="4" max="4" width="56.5703125" style="165" customWidth="1"/>
    <col min="5" max="5" width="11.42578125" style="165"/>
    <col min="6" max="6" width="43.5703125" style="165" customWidth="1"/>
    <col min="7" max="16384" width="11.42578125" style="165"/>
  </cols>
  <sheetData>
    <row r="1" spans="1:6" ht="33.75" customHeight="1">
      <c r="A1" s="752" t="s">
        <v>805</v>
      </c>
      <c r="B1" s="752"/>
      <c r="C1" s="752"/>
      <c r="D1" s="752"/>
    </row>
    <row r="2" spans="1:6" s="734" customFormat="1" ht="106.5" customHeight="1">
      <c r="A2" s="733" t="s">
        <v>806</v>
      </c>
      <c r="B2" s="733"/>
      <c r="C2" s="733"/>
      <c r="D2" s="733"/>
      <c r="E2" s="753"/>
      <c r="F2" s="753"/>
    </row>
    <row r="3" spans="1:6">
      <c r="A3" s="735" t="s">
        <v>807</v>
      </c>
      <c r="B3" s="735"/>
      <c r="C3" s="735" t="s">
        <v>768</v>
      </c>
      <c r="D3" s="735" t="s">
        <v>692</v>
      </c>
    </row>
    <row r="4" spans="1:6">
      <c r="A4" s="754" t="s">
        <v>808</v>
      </c>
      <c r="B4" s="754"/>
      <c r="C4" s="754"/>
      <c r="D4" s="754"/>
    </row>
    <row r="5" spans="1:6" ht="60">
      <c r="A5" s="741" t="s">
        <v>809</v>
      </c>
      <c r="B5" s="741"/>
      <c r="C5" s="704" t="s">
        <v>810</v>
      </c>
      <c r="D5" s="741"/>
    </row>
    <row r="6" spans="1:6" ht="120">
      <c r="A6" s="741" t="s">
        <v>811</v>
      </c>
      <c r="B6" s="741"/>
      <c r="C6" s="704" t="s">
        <v>812</v>
      </c>
      <c r="D6" s="741"/>
    </row>
    <row r="7" spans="1:6" ht="45">
      <c r="A7" s="740" t="s">
        <v>813</v>
      </c>
      <c r="B7" s="741"/>
      <c r="C7" s="704" t="s">
        <v>814</v>
      </c>
      <c r="D7" s="741"/>
    </row>
    <row r="8" spans="1:6" ht="81">
      <c r="A8" s="740" t="s">
        <v>815</v>
      </c>
      <c r="B8" s="740" t="s">
        <v>816</v>
      </c>
      <c r="C8" s="704" t="s">
        <v>547</v>
      </c>
      <c r="D8" s="740" t="s">
        <v>817</v>
      </c>
    </row>
    <row r="9" spans="1:6" ht="60">
      <c r="A9" s="741"/>
      <c r="B9" s="740" t="s">
        <v>818</v>
      </c>
      <c r="C9" s="704" t="s">
        <v>819</v>
      </c>
      <c r="D9" s="740" t="s">
        <v>820</v>
      </c>
    </row>
    <row r="10" spans="1:6" ht="102.75" customHeight="1">
      <c r="A10" s="741"/>
      <c r="B10" s="740" t="s">
        <v>821</v>
      </c>
      <c r="C10" s="704" t="s">
        <v>822</v>
      </c>
      <c r="D10" s="740" t="s">
        <v>823</v>
      </c>
    </row>
    <row r="11" spans="1:6" ht="150">
      <c r="A11" s="741" t="s">
        <v>824</v>
      </c>
      <c r="B11" s="741" t="s">
        <v>825</v>
      </c>
      <c r="C11" s="704" t="s">
        <v>826</v>
      </c>
      <c r="D11" s="741"/>
      <c r="F11" s="744"/>
    </row>
    <row r="12" spans="1:6">
      <c r="A12" s="755" t="s">
        <v>827</v>
      </c>
      <c r="B12" s="755"/>
      <c r="C12" s="756"/>
      <c r="D12" s="755"/>
    </row>
    <row r="13" spans="1:6" ht="90">
      <c r="A13" s="741" t="s">
        <v>828</v>
      </c>
      <c r="B13" s="741" t="s">
        <v>694</v>
      </c>
      <c r="C13" s="704" t="s">
        <v>829</v>
      </c>
      <c r="D13" s="741"/>
      <c r="F13" s="744"/>
    </row>
    <row r="14" spans="1:6" ht="150">
      <c r="A14" s="741"/>
      <c r="B14" s="741" t="s">
        <v>830</v>
      </c>
      <c r="C14" s="704" t="s">
        <v>831</v>
      </c>
      <c r="D14" s="741"/>
      <c r="F14" s="744"/>
    </row>
    <row r="15" spans="1:6" ht="45">
      <c r="A15" s="741" t="s">
        <v>832</v>
      </c>
      <c r="B15" s="741" t="s">
        <v>833</v>
      </c>
      <c r="C15" s="704" t="s">
        <v>834</v>
      </c>
      <c r="D15" s="740" t="s">
        <v>835</v>
      </c>
    </row>
    <row r="16" spans="1:6" ht="60">
      <c r="A16" s="741" t="s">
        <v>836</v>
      </c>
      <c r="B16" s="740" t="s">
        <v>837</v>
      </c>
      <c r="C16" s="704" t="s">
        <v>838</v>
      </c>
      <c r="D16" s="740" t="s">
        <v>835</v>
      </c>
      <c r="F16" s="744"/>
    </row>
    <row r="17" spans="1:6">
      <c r="A17" s="757" t="s">
        <v>839</v>
      </c>
      <c r="B17" s="758"/>
      <c r="C17" s="758"/>
      <c r="D17" s="757"/>
    </row>
    <row r="18" spans="1:6" ht="40.5">
      <c r="A18" s="741" t="s">
        <v>840</v>
      </c>
      <c r="B18" s="741" t="s">
        <v>841</v>
      </c>
      <c r="C18" s="704" t="s">
        <v>490</v>
      </c>
      <c r="D18" s="740" t="s">
        <v>842</v>
      </c>
    </row>
    <row r="19" spans="1:6" ht="81">
      <c r="A19" s="741"/>
      <c r="B19" s="741" t="s">
        <v>843</v>
      </c>
      <c r="C19" s="704" t="s">
        <v>844</v>
      </c>
      <c r="D19" s="740" t="s">
        <v>845</v>
      </c>
    </row>
    <row r="20" spans="1:6" ht="81">
      <c r="A20" s="741"/>
      <c r="B20" s="741" t="s">
        <v>846</v>
      </c>
      <c r="C20" s="759" t="s">
        <v>847</v>
      </c>
      <c r="D20" s="740" t="s">
        <v>848</v>
      </c>
    </row>
    <row r="21" spans="1:6" ht="75">
      <c r="A21" s="741"/>
      <c r="B21" s="741" t="s">
        <v>849</v>
      </c>
      <c r="C21" s="704" t="s">
        <v>850</v>
      </c>
      <c r="D21" s="740" t="s">
        <v>851</v>
      </c>
      <c r="F21" s="744"/>
    </row>
    <row r="22" spans="1:6" ht="60">
      <c r="A22" s="741" t="s">
        <v>852</v>
      </c>
      <c r="B22" s="741" t="s">
        <v>853</v>
      </c>
      <c r="C22" s="704" t="s">
        <v>854</v>
      </c>
      <c r="D22" s="741"/>
    </row>
    <row r="23" spans="1:6" ht="45">
      <c r="A23" s="741" t="s">
        <v>855</v>
      </c>
      <c r="B23" s="741" t="s">
        <v>856</v>
      </c>
      <c r="C23" s="704" t="s">
        <v>857</v>
      </c>
      <c r="D23" s="741"/>
    </row>
    <row r="24" spans="1:6">
      <c r="A24" s="760" t="s">
        <v>858</v>
      </c>
      <c r="B24" s="760"/>
      <c r="C24" s="761"/>
      <c r="D24" s="760"/>
    </row>
    <row r="25" spans="1:6" ht="45">
      <c r="A25" s="741" t="s">
        <v>859</v>
      </c>
      <c r="B25" s="741" t="s">
        <v>860</v>
      </c>
      <c r="C25" s="704" t="s">
        <v>861</v>
      </c>
      <c r="D25" s="740" t="s">
        <v>862</v>
      </c>
    </row>
    <row r="26" spans="1:6" ht="45">
      <c r="A26" s="741"/>
      <c r="B26" s="741" t="s">
        <v>863</v>
      </c>
      <c r="C26" s="704" t="s">
        <v>864</v>
      </c>
      <c r="D26" s="740"/>
    </row>
    <row r="27" spans="1:6" ht="60">
      <c r="A27" s="741"/>
      <c r="B27" s="741" t="s">
        <v>865</v>
      </c>
      <c r="C27" s="704" t="s">
        <v>866</v>
      </c>
      <c r="D27" s="741"/>
    </row>
    <row r="28" spans="1:6" ht="40.5">
      <c r="A28" s="741"/>
      <c r="B28" s="741" t="s">
        <v>867</v>
      </c>
      <c r="C28" s="704" t="s">
        <v>868</v>
      </c>
      <c r="D28" s="740" t="s">
        <v>869</v>
      </c>
    </row>
    <row r="29" spans="1:6" ht="30">
      <c r="A29" s="739"/>
      <c r="B29" s="739" t="s">
        <v>870</v>
      </c>
      <c r="C29" s="762" t="s">
        <v>547</v>
      </c>
      <c r="D29" s="739"/>
    </row>
    <row r="31" spans="1:6">
      <c r="C31" s="744"/>
    </row>
    <row r="32" spans="1:6">
      <c r="C32" s="744"/>
    </row>
  </sheetData>
  <mergeCells count="2">
    <mergeCell ref="A1:D1"/>
    <mergeCell ref="A2:D2"/>
  </mergeCells>
  <pageMargins left="0.70866141732283472" right="0.70866141732283472" top="0.78740157480314965" bottom="0.78740157480314965" header="0.31496062992125984" footer="0.31496062992125984"/>
  <pageSetup paperSize="9" scale="45" orientation="landscape" r:id="rId1"/>
  <headerFooter>
    <oddHeader>&amp;LESG Statbook 2021&amp;C&amp;RNachhaltige Wertschöpfung</oddHeader>
    <oddFooter>&amp;LVeröffentlicht am 9. März 2022&amp;C&amp;R&amp;[Seite] von &amp;[Seiten]</oddFooter>
  </headerFooter>
  <rowBreaks count="1" manualBreakCount="1">
    <brk id="11" max="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153F8-5D5B-44A7-A0A5-42B77221EC9C}">
  <dimension ref="A1"/>
  <sheetViews>
    <sheetView workbookViewId="0"/>
  </sheetViews>
  <sheetFormatPr baseColWidth="10" defaultRowHeight="1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554E5-0E2C-46DD-AFAD-DF8D3306D2F1}">
  <sheetPr>
    <tabColor rgb="FF00B050"/>
    <pageSetUpPr fitToPage="1"/>
  </sheetPr>
  <dimension ref="A1:K85"/>
  <sheetViews>
    <sheetView showRuler="0" view="pageBreakPreview" zoomScale="80" zoomScaleNormal="100" zoomScaleSheetLayoutView="80" zoomScalePageLayoutView="80" workbookViewId="0">
      <pane xSplit="1" ySplit="5" topLeftCell="B6" activePane="bottomRight" state="frozen"/>
      <selection activeCell="A79" sqref="A79:J80"/>
      <selection pane="topRight" activeCell="A79" sqref="A79:J80"/>
      <selection pane="bottomLeft" activeCell="A79" sqref="A79:J80"/>
      <selection pane="bottomRight" activeCell="A79" sqref="A79:J80"/>
    </sheetView>
  </sheetViews>
  <sheetFormatPr baseColWidth="10" defaultColWidth="11.42578125" defaultRowHeight="15"/>
  <cols>
    <col min="1" max="1" width="79.28515625" style="16" customWidth="1"/>
    <col min="2" max="2" width="18.85546875" style="63" bestFit="1" customWidth="1"/>
    <col min="3" max="5" width="11.5703125" style="63" customWidth="1"/>
    <col min="6" max="6" width="12.42578125" style="63" customWidth="1"/>
    <col min="7" max="8" width="11.42578125" style="63"/>
    <col min="9" max="9" width="12.42578125" style="63" bestFit="1" customWidth="1"/>
    <col min="10" max="10" width="11.5703125" style="124" customWidth="1"/>
    <col min="11" max="11" width="57.42578125" style="15" bestFit="1" customWidth="1"/>
    <col min="12" max="16384" width="11.42578125" style="16"/>
  </cols>
  <sheetData>
    <row r="1" spans="1:11" ht="31.5" customHeight="1">
      <c r="A1" s="14" t="s">
        <v>0</v>
      </c>
      <c r="B1" s="14"/>
      <c r="C1" s="14"/>
      <c r="D1" s="14"/>
      <c r="E1" s="14"/>
      <c r="F1" s="14"/>
      <c r="G1" s="14"/>
      <c r="H1" s="14"/>
      <c r="I1" s="14"/>
      <c r="J1" s="14"/>
    </row>
    <row r="2" spans="1:11" ht="40.5" customHeight="1">
      <c r="A2" s="17" t="s">
        <v>1</v>
      </c>
      <c r="B2" s="17"/>
      <c r="C2" s="17"/>
      <c r="D2" s="17"/>
      <c r="E2" s="17"/>
      <c r="F2" s="17"/>
      <c r="G2" s="17"/>
      <c r="H2" s="17"/>
      <c r="I2" s="17"/>
      <c r="J2" s="17"/>
    </row>
    <row r="3" spans="1:11" ht="16.5">
      <c r="A3" s="18" t="s">
        <v>2</v>
      </c>
      <c r="B3"/>
      <c r="C3"/>
      <c r="D3"/>
      <c r="E3" s="19"/>
      <c r="F3" s="19"/>
      <c r="G3" s="19"/>
      <c r="H3" s="19"/>
      <c r="I3" s="19"/>
      <c r="J3" s="20"/>
    </row>
    <row r="4" spans="1:11" ht="17.25" thickBot="1">
      <c r="A4" s="21"/>
      <c r="B4" s="22"/>
      <c r="C4" s="19"/>
      <c r="D4" s="19"/>
      <c r="E4" s="19"/>
      <c r="F4" s="19"/>
      <c r="G4" s="19"/>
      <c r="H4" s="19"/>
      <c r="I4" s="19"/>
      <c r="J4" s="20"/>
    </row>
    <row r="5" spans="1:11" s="28" customFormat="1" ht="27.75" customHeight="1" thickBot="1">
      <c r="A5" s="23" t="s">
        <v>3</v>
      </c>
      <c r="B5" s="24"/>
      <c r="C5" s="24">
        <v>2016</v>
      </c>
      <c r="D5" s="24">
        <v>2017</v>
      </c>
      <c r="E5" s="24">
        <v>2018</v>
      </c>
      <c r="F5" s="24">
        <v>2019</v>
      </c>
      <c r="G5" s="24">
        <v>2020</v>
      </c>
      <c r="H5" s="24">
        <v>2021</v>
      </c>
      <c r="I5" s="25">
        <v>2022</v>
      </c>
      <c r="J5" s="26" t="s">
        <v>4</v>
      </c>
      <c r="K5" s="27" t="s">
        <v>5</v>
      </c>
    </row>
    <row r="6" spans="1:11" ht="15.75" thickTop="1">
      <c r="A6" s="29" t="s">
        <v>6</v>
      </c>
      <c r="B6" s="30" t="s">
        <v>7</v>
      </c>
      <c r="C6" s="30" t="s">
        <v>8</v>
      </c>
      <c r="D6" s="30" t="s">
        <v>8</v>
      </c>
      <c r="E6" s="30" t="s">
        <v>8</v>
      </c>
      <c r="F6" s="30" t="s">
        <v>8</v>
      </c>
      <c r="G6" s="30" t="s">
        <v>8</v>
      </c>
      <c r="H6" s="30">
        <v>728</v>
      </c>
      <c r="I6" s="31">
        <v>1004</v>
      </c>
      <c r="J6" s="32">
        <f>(I6-H6)/H6</f>
        <v>0.37912087912087911</v>
      </c>
      <c r="K6" s="33" t="s">
        <v>9</v>
      </c>
    </row>
    <row r="7" spans="1:11" ht="27">
      <c r="A7" s="34" t="s">
        <v>10</v>
      </c>
      <c r="B7" s="35" t="s">
        <v>11</v>
      </c>
      <c r="C7" s="35" t="s">
        <v>8</v>
      </c>
      <c r="D7" s="35" t="s">
        <v>8</v>
      </c>
      <c r="E7" s="35" t="s">
        <v>8</v>
      </c>
      <c r="F7" s="35" t="s">
        <v>8</v>
      </c>
      <c r="G7" s="35" t="s">
        <v>8</v>
      </c>
      <c r="H7" s="35">
        <v>156</v>
      </c>
      <c r="I7" s="36">
        <v>284</v>
      </c>
      <c r="J7" s="37">
        <f>(I7-H7)/H7</f>
        <v>0.82051282051282048</v>
      </c>
      <c r="K7" s="38" t="s">
        <v>12</v>
      </c>
    </row>
    <row r="8" spans="1:11" ht="17.25" customHeight="1">
      <c r="A8" s="39" t="s">
        <v>13</v>
      </c>
      <c r="B8" s="40"/>
      <c r="C8" s="40" t="s">
        <v>8</v>
      </c>
      <c r="D8" s="40" t="s">
        <v>8</v>
      </c>
      <c r="E8" s="40" t="s">
        <v>8</v>
      </c>
      <c r="F8" s="40" t="s">
        <v>8</v>
      </c>
      <c r="G8" s="40" t="s">
        <v>8</v>
      </c>
      <c r="H8" s="40">
        <v>28</v>
      </c>
      <c r="I8" s="41">
        <v>66</v>
      </c>
      <c r="J8" s="37">
        <f>(I8-H8)/H8</f>
        <v>1.3571428571428572</v>
      </c>
      <c r="K8" s="38" t="s">
        <v>14</v>
      </c>
    </row>
    <row r="9" spans="1:11" ht="17.25" customHeight="1">
      <c r="A9" s="42" t="s">
        <v>15</v>
      </c>
      <c r="B9" s="40"/>
      <c r="C9" s="40" t="s">
        <v>8</v>
      </c>
      <c r="D9" s="40" t="s">
        <v>8</v>
      </c>
      <c r="E9" s="40" t="s">
        <v>8</v>
      </c>
      <c r="F9" s="40" t="s">
        <v>8</v>
      </c>
      <c r="G9" s="40" t="s">
        <v>8</v>
      </c>
      <c r="H9" s="40">
        <v>115</v>
      </c>
      <c r="I9" s="41">
        <v>179</v>
      </c>
      <c r="J9" s="37">
        <f>(I9-H9)/H9</f>
        <v>0.55652173913043479</v>
      </c>
      <c r="K9" s="38"/>
    </row>
    <row r="10" spans="1:11" ht="17.25" customHeight="1">
      <c r="A10" s="43" t="s">
        <v>16</v>
      </c>
      <c r="B10" s="40"/>
      <c r="C10" s="40" t="s">
        <v>8</v>
      </c>
      <c r="D10" s="40" t="s">
        <v>8</v>
      </c>
      <c r="E10" s="40" t="s">
        <v>8</v>
      </c>
      <c r="F10" s="40" t="s">
        <v>8</v>
      </c>
      <c r="G10" s="40" t="s">
        <v>8</v>
      </c>
      <c r="H10" s="40">
        <v>13</v>
      </c>
      <c r="I10" s="41">
        <v>24</v>
      </c>
      <c r="J10" s="37">
        <f>(I10-H10)/H10</f>
        <v>0.84615384615384615</v>
      </c>
      <c r="K10" s="38"/>
    </row>
    <row r="11" spans="1:11" ht="17.25" customHeight="1" thickBot="1">
      <c r="A11" s="44" t="s">
        <v>17</v>
      </c>
      <c r="B11" s="40"/>
      <c r="C11" s="40" t="s">
        <v>8</v>
      </c>
      <c r="D11" s="40" t="s">
        <v>8</v>
      </c>
      <c r="E11" s="40" t="s">
        <v>8</v>
      </c>
      <c r="F11" s="40" t="s">
        <v>8</v>
      </c>
      <c r="G11" s="40" t="s">
        <v>8</v>
      </c>
      <c r="H11" s="40" t="s">
        <v>8</v>
      </c>
      <c r="I11" s="41">
        <v>15</v>
      </c>
      <c r="J11" s="37" t="s">
        <v>18</v>
      </c>
      <c r="K11" s="38"/>
    </row>
    <row r="12" spans="1:11" s="28" customFormat="1" ht="15.75" thickTop="1">
      <c r="A12" s="29" t="s">
        <v>19</v>
      </c>
      <c r="B12" s="30" t="s">
        <v>20</v>
      </c>
      <c r="C12" s="45">
        <v>32.53</v>
      </c>
      <c r="D12" s="45">
        <v>34.880000000000003</v>
      </c>
      <c r="E12" s="45">
        <v>35.630000000000003</v>
      </c>
      <c r="F12" s="46">
        <v>33.200000000000003</v>
      </c>
      <c r="G12" s="46">
        <v>33.64</v>
      </c>
      <c r="H12" s="46">
        <v>39.36</v>
      </c>
      <c r="I12" s="47">
        <v>36.46</v>
      </c>
      <c r="J12" s="48">
        <f>(I12-H12)/H12</f>
        <v>-7.367886178861785E-2</v>
      </c>
      <c r="K12" s="39" t="s">
        <v>21</v>
      </c>
    </row>
    <row r="13" spans="1:11">
      <c r="A13" s="49" t="s">
        <v>22</v>
      </c>
      <c r="B13" s="50"/>
      <c r="C13" s="51">
        <v>5.68</v>
      </c>
      <c r="D13" s="51">
        <v>5.9</v>
      </c>
      <c r="E13" s="51">
        <v>6.3</v>
      </c>
      <c r="F13" s="52">
        <v>6.27</v>
      </c>
      <c r="G13" s="52">
        <v>6.59</v>
      </c>
      <c r="H13" s="52">
        <v>7.3</v>
      </c>
      <c r="I13" s="53">
        <v>8.3000000000000007</v>
      </c>
      <c r="J13" s="37">
        <f>(I13-H13)/H13</f>
        <v>0.13698630136986314</v>
      </c>
    </row>
    <row r="14" spans="1:11">
      <c r="A14" s="54" t="s">
        <v>23</v>
      </c>
      <c r="B14" s="50"/>
      <c r="C14" s="55">
        <v>4.34</v>
      </c>
      <c r="D14" s="55">
        <v>4.59</v>
      </c>
      <c r="E14" s="55">
        <v>4.96</v>
      </c>
      <c r="F14" s="55">
        <v>4.96</v>
      </c>
      <c r="G14" s="55">
        <v>5.38</v>
      </c>
      <c r="H14" s="55">
        <v>6.09</v>
      </c>
      <c r="I14" s="56">
        <v>7.11</v>
      </c>
      <c r="J14" s="37">
        <f t="shared" ref="J14:J41" si="0">(I14-H14)/H14</f>
        <v>0.16748768472906411</v>
      </c>
    </row>
    <row r="15" spans="1:11">
      <c r="A15" s="57" t="s">
        <v>24</v>
      </c>
      <c r="B15" s="50"/>
      <c r="C15" s="58">
        <v>0.13</v>
      </c>
      <c r="D15" s="58">
        <v>0.1</v>
      </c>
      <c r="E15" s="58">
        <v>0.1</v>
      </c>
      <c r="F15" s="58">
        <v>0.1</v>
      </c>
      <c r="G15" s="58">
        <v>0.08</v>
      </c>
      <c r="H15" s="58">
        <v>0.08</v>
      </c>
      <c r="I15" s="56">
        <v>0.08</v>
      </c>
      <c r="J15" s="37">
        <f t="shared" si="0"/>
        <v>0</v>
      </c>
    </row>
    <row r="16" spans="1:11">
      <c r="A16" s="57" t="s">
        <v>25</v>
      </c>
      <c r="B16" s="50"/>
      <c r="C16" s="58">
        <v>0.66</v>
      </c>
      <c r="D16" s="58">
        <v>0.66</v>
      </c>
      <c r="E16" s="58">
        <v>0.66</v>
      </c>
      <c r="F16" s="58">
        <v>0.57999999999999996</v>
      </c>
      <c r="G16" s="58">
        <v>0.53</v>
      </c>
      <c r="H16" s="58">
        <v>0.5</v>
      </c>
      <c r="I16" s="56">
        <v>0.5</v>
      </c>
      <c r="J16" s="37">
        <f t="shared" si="0"/>
        <v>0</v>
      </c>
    </row>
    <row r="17" spans="1:11">
      <c r="A17" s="59" t="s">
        <v>26</v>
      </c>
      <c r="B17" s="50"/>
      <c r="C17" s="60" t="s">
        <v>8</v>
      </c>
      <c r="D17" s="60" t="s">
        <v>8</v>
      </c>
      <c r="E17" s="58">
        <v>0.2</v>
      </c>
      <c r="F17" s="58">
        <v>0.2</v>
      </c>
      <c r="G17" s="58">
        <v>0.23</v>
      </c>
      <c r="H17" s="58">
        <v>0.26</v>
      </c>
      <c r="I17" s="56">
        <v>0.25</v>
      </c>
      <c r="J17" s="37">
        <f t="shared" si="0"/>
        <v>-3.8461538461538491E-2</v>
      </c>
    </row>
    <row r="18" spans="1:11">
      <c r="A18" s="57" t="s">
        <v>27</v>
      </c>
      <c r="B18" s="50"/>
      <c r="C18" s="58">
        <v>0.53</v>
      </c>
      <c r="D18" s="58">
        <v>0.54</v>
      </c>
      <c r="E18" s="58">
        <v>0.36</v>
      </c>
      <c r="F18" s="58">
        <v>0.36</v>
      </c>
      <c r="G18" s="58">
        <v>0.36</v>
      </c>
      <c r="H18" s="58">
        <v>0.35</v>
      </c>
      <c r="I18" s="56">
        <v>0.35</v>
      </c>
      <c r="J18" s="37">
        <f t="shared" si="0"/>
        <v>0</v>
      </c>
    </row>
    <row r="19" spans="1:11">
      <c r="A19" s="57" t="s">
        <v>28</v>
      </c>
      <c r="B19" s="50"/>
      <c r="C19" s="58">
        <v>0.02</v>
      </c>
      <c r="D19" s="58">
        <v>0.01</v>
      </c>
      <c r="E19" s="58">
        <v>0.02</v>
      </c>
      <c r="F19" s="61">
        <v>7.0000000000000007E-2</v>
      </c>
      <c r="G19" s="61">
        <v>0.01</v>
      </c>
      <c r="H19" s="61">
        <v>0.02</v>
      </c>
      <c r="I19" s="56">
        <v>0.01</v>
      </c>
      <c r="J19" s="37">
        <f t="shared" si="0"/>
        <v>-0.5</v>
      </c>
    </row>
    <row r="20" spans="1:11">
      <c r="A20" s="49" t="s">
        <v>29</v>
      </c>
      <c r="B20" s="62"/>
      <c r="C20" s="51">
        <v>0.37</v>
      </c>
      <c r="D20" s="51">
        <v>0.44</v>
      </c>
      <c r="E20" s="51">
        <v>0.27</v>
      </c>
      <c r="F20" s="52">
        <v>0.21</v>
      </c>
      <c r="G20" s="52">
        <v>0.19</v>
      </c>
      <c r="H20" s="52">
        <v>0.2</v>
      </c>
      <c r="I20" s="53">
        <v>7.0000000000000007E-2</v>
      </c>
      <c r="J20" s="37">
        <f>(I20-H20)/H20</f>
        <v>-0.65</v>
      </c>
    </row>
    <row r="21" spans="1:11">
      <c r="A21" s="54" t="s">
        <v>23</v>
      </c>
      <c r="B21" s="62"/>
      <c r="C21" s="55">
        <v>0.13</v>
      </c>
      <c r="D21" s="58">
        <v>0.13</v>
      </c>
      <c r="E21" s="58">
        <v>7.0000000000000007E-2</v>
      </c>
      <c r="F21" s="58">
        <v>0.06</v>
      </c>
      <c r="G21" s="58">
        <v>0.06</v>
      </c>
      <c r="H21" s="58">
        <v>0.06</v>
      </c>
      <c r="I21" s="56">
        <v>0.02</v>
      </c>
      <c r="J21" s="37">
        <f t="shared" si="0"/>
        <v>-0.66666666666666663</v>
      </c>
    </row>
    <row r="22" spans="1:11">
      <c r="A22" s="57" t="s">
        <v>30</v>
      </c>
      <c r="B22" s="62"/>
      <c r="C22" s="58">
        <v>0.05</v>
      </c>
      <c r="D22" s="58">
        <v>0.05</v>
      </c>
      <c r="E22" s="58">
        <v>0.03</v>
      </c>
      <c r="F22" s="58">
        <v>0.02</v>
      </c>
      <c r="G22" s="58">
        <v>0.02</v>
      </c>
      <c r="H22" s="58">
        <v>0.02</v>
      </c>
      <c r="I22" s="56">
        <v>0.02</v>
      </c>
      <c r="J22" s="37">
        <f t="shared" si="0"/>
        <v>0</v>
      </c>
    </row>
    <row r="23" spans="1:11">
      <c r="A23" s="57" t="s">
        <v>25</v>
      </c>
      <c r="B23" s="62"/>
      <c r="C23" s="58">
        <v>0.15</v>
      </c>
      <c r="D23" s="58">
        <v>0.15</v>
      </c>
      <c r="E23" s="58">
        <v>0.08</v>
      </c>
      <c r="F23" s="58">
        <v>0.05</v>
      </c>
      <c r="G23" s="58">
        <v>0.04</v>
      </c>
      <c r="H23" s="58">
        <v>0.04</v>
      </c>
      <c r="I23" s="56">
        <v>0.02</v>
      </c>
      <c r="J23" s="37">
        <f t="shared" si="0"/>
        <v>-0.5</v>
      </c>
    </row>
    <row r="24" spans="1:11">
      <c r="A24" s="59" t="s">
        <v>26</v>
      </c>
      <c r="B24" s="62"/>
      <c r="C24" s="60" t="s">
        <v>8</v>
      </c>
      <c r="D24" s="60" t="s">
        <v>8</v>
      </c>
      <c r="E24" s="58">
        <v>0.02</v>
      </c>
      <c r="F24" s="58">
        <v>0.01</v>
      </c>
      <c r="G24" s="58">
        <v>0.02</v>
      </c>
      <c r="H24" s="58">
        <v>0.02</v>
      </c>
      <c r="I24" s="56">
        <v>0</v>
      </c>
      <c r="J24" s="37">
        <f t="shared" si="0"/>
        <v>-1</v>
      </c>
    </row>
    <row r="25" spans="1:11">
      <c r="A25" s="57" t="s">
        <v>27</v>
      </c>
      <c r="B25" s="62"/>
      <c r="C25" s="58">
        <v>0.03</v>
      </c>
      <c r="D25" s="58">
        <v>0.09</v>
      </c>
      <c r="E25" s="58">
        <v>0.05</v>
      </c>
      <c r="F25" s="58">
        <v>0.05</v>
      </c>
      <c r="G25" s="58">
        <v>0.04</v>
      </c>
      <c r="H25" s="58">
        <v>0.06</v>
      </c>
      <c r="I25" s="56">
        <v>0.01</v>
      </c>
      <c r="J25" s="37">
        <f t="shared" si="0"/>
        <v>-0.83333333333333326</v>
      </c>
    </row>
    <row r="26" spans="1:11">
      <c r="A26" s="57" t="s">
        <v>28</v>
      </c>
      <c r="B26" s="62"/>
      <c r="C26" s="63">
        <v>0.01</v>
      </c>
      <c r="D26" s="63">
        <v>0.02</v>
      </c>
      <c r="E26" s="63">
        <v>0.02</v>
      </c>
      <c r="F26" s="63">
        <v>0.02</v>
      </c>
      <c r="G26" s="63">
        <v>0.01</v>
      </c>
      <c r="H26" s="64">
        <v>0</v>
      </c>
      <c r="I26" s="56">
        <v>0</v>
      </c>
      <c r="J26" s="37"/>
    </row>
    <row r="27" spans="1:11" s="68" customFormat="1">
      <c r="A27" s="49" t="s">
        <v>31</v>
      </c>
      <c r="B27" s="50"/>
      <c r="C27" s="65">
        <v>0.81</v>
      </c>
      <c r="D27" s="65">
        <v>0.88</v>
      </c>
      <c r="E27" s="65">
        <v>0.8</v>
      </c>
      <c r="F27" s="65">
        <v>0.75</v>
      </c>
      <c r="G27" s="65">
        <v>0.78</v>
      </c>
      <c r="H27" s="52">
        <v>0.77</v>
      </c>
      <c r="I27" s="53">
        <v>0.69</v>
      </c>
      <c r="J27" s="66">
        <f>(I27-H27)/H27</f>
        <v>-0.10389610389610399</v>
      </c>
      <c r="K27" s="67"/>
    </row>
    <row r="28" spans="1:11">
      <c r="A28" s="54" t="s">
        <v>23</v>
      </c>
      <c r="B28" s="62"/>
      <c r="C28" s="58">
        <v>0.2</v>
      </c>
      <c r="D28" s="58">
        <v>0.2</v>
      </c>
      <c r="E28" s="58">
        <v>0.19</v>
      </c>
      <c r="F28" s="58">
        <v>0.19</v>
      </c>
      <c r="G28" s="58">
        <v>0.21</v>
      </c>
      <c r="H28" s="58">
        <v>0.22</v>
      </c>
      <c r="I28" s="56">
        <v>0.2</v>
      </c>
      <c r="J28" s="37">
        <f t="shared" si="0"/>
        <v>-9.090909090909087E-2</v>
      </c>
    </row>
    <row r="29" spans="1:11">
      <c r="A29" s="57" t="s">
        <v>24</v>
      </c>
      <c r="B29" s="62"/>
      <c r="C29" s="58">
        <v>7.0000000000000007E-2</v>
      </c>
      <c r="D29" s="58">
        <v>0.06</v>
      </c>
      <c r="E29" s="58">
        <v>0.06</v>
      </c>
      <c r="F29" s="58">
        <v>0.05</v>
      </c>
      <c r="G29" s="58">
        <v>0.06</v>
      </c>
      <c r="H29" s="58">
        <v>0.06</v>
      </c>
      <c r="I29" s="56">
        <v>0.05</v>
      </c>
      <c r="J29" s="37">
        <f t="shared" si="0"/>
        <v>-0.1666666666666666</v>
      </c>
    </row>
    <row r="30" spans="1:11">
      <c r="A30" s="57" t="s">
        <v>25</v>
      </c>
      <c r="B30" s="62"/>
      <c r="C30" s="58">
        <v>0.31</v>
      </c>
      <c r="D30" s="58">
        <v>0.31</v>
      </c>
      <c r="E30" s="58">
        <v>0.28000000000000003</v>
      </c>
      <c r="F30" s="58">
        <v>0.25</v>
      </c>
      <c r="G30" s="58">
        <v>0.27</v>
      </c>
      <c r="H30" s="58">
        <v>0.27</v>
      </c>
      <c r="I30" s="56">
        <v>0.23</v>
      </c>
      <c r="J30" s="37">
        <f t="shared" si="0"/>
        <v>-0.14814814814814817</v>
      </c>
    </row>
    <row r="31" spans="1:11">
      <c r="A31" s="59" t="s">
        <v>26</v>
      </c>
      <c r="B31" s="62"/>
      <c r="C31" s="55" t="s">
        <v>8</v>
      </c>
      <c r="D31" s="55" t="s">
        <v>8</v>
      </c>
      <c r="E31" s="58">
        <v>0.05</v>
      </c>
      <c r="F31" s="58">
        <v>0.04</v>
      </c>
      <c r="G31" s="58">
        <v>0.05</v>
      </c>
      <c r="H31" s="58">
        <v>0.05</v>
      </c>
      <c r="I31" s="56">
        <v>0.04</v>
      </c>
      <c r="J31" s="37">
        <f t="shared" si="0"/>
        <v>-0.20000000000000004</v>
      </c>
    </row>
    <row r="32" spans="1:11">
      <c r="A32" s="57" t="s">
        <v>27</v>
      </c>
      <c r="B32" s="62"/>
      <c r="C32" s="58">
        <v>0.19</v>
      </c>
      <c r="D32" s="58">
        <v>0.27</v>
      </c>
      <c r="E32" s="58">
        <v>0.19</v>
      </c>
      <c r="F32" s="58">
        <v>0.18</v>
      </c>
      <c r="G32" s="58">
        <v>0.17</v>
      </c>
      <c r="H32" s="58">
        <v>0.16</v>
      </c>
      <c r="I32" s="56">
        <v>0.15</v>
      </c>
      <c r="J32" s="37">
        <f t="shared" si="0"/>
        <v>-6.2500000000000056E-2</v>
      </c>
    </row>
    <row r="33" spans="1:11" ht="15.75" thickBot="1">
      <c r="A33" s="57" t="s">
        <v>28</v>
      </c>
      <c r="B33" s="69"/>
      <c r="C33" s="70">
        <v>0.04</v>
      </c>
      <c r="D33" s="70">
        <v>0.04</v>
      </c>
      <c r="E33" s="70">
        <v>0.03</v>
      </c>
      <c r="F33" s="70">
        <v>0.04</v>
      </c>
      <c r="G33" s="70">
        <v>0.02</v>
      </c>
      <c r="H33" s="71">
        <v>0.01</v>
      </c>
      <c r="I33" s="72">
        <v>0.02</v>
      </c>
      <c r="J33" s="73">
        <f t="shared" si="0"/>
        <v>1</v>
      </c>
    </row>
    <row r="34" spans="1:11" ht="15.75" thickTop="1">
      <c r="A34" s="49" t="s">
        <v>32</v>
      </c>
      <c r="B34" s="62"/>
      <c r="C34" s="51">
        <v>26.48</v>
      </c>
      <c r="D34" s="51">
        <v>28.53</v>
      </c>
      <c r="E34" s="51">
        <v>29.06</v>
      </c>
      <c r="F34" s="52">
        <v>26.72</v>
      </c>
      <c r="G34" s="52">
        <v>26.86</v>
      </c>
      <c r="H34" s="52">
        <v>31.86</v>
      </c>
      <c r="I34" s="53">
        <v>28.09</v>
      </c>
      <c r="J34" s="37">
        <f>(I34-H34)/H34</f>
        <v>-0.11833019460138103</v>
      </c>
    </row>
    <row r="35" spans="1:11">
      <c r="A35" s="54" t="s">
        <v>23</v>
      </c>
      <c r="B35" s="62"/>
      <c r="C35" s="55">
        <v>7.03</v>
      </c>
      <c r="D35" s="55">
        <v>7.13</v>
      </c>
      <c r="E35" s="55">
        <v>8.11</v>
      </c>
      <c r="F35" s="55">
        <v>7.94</v>
      </c>
      <c r="G35" s="58">
        <v>9.3000000000000007</v>
      </c>
      <c r="H35" s="55">
        <v>10.97</v>
      </c>
      <c r="I35" s="56">
        <v>9.65</v>
      </c>
      <c r="J35" s="37">
        <f t="shared" si="0"/>
        <v>-0.12032816773017321</v>
      </c>
    </row>
    <row r="36" spans="1:11" s="80" customFormat="1">
      <c r="A36" s="74" t="s">
        <v>30</v>
      </c>
      <c r="B36" s="75"/>
      <c r="C36" s="76">
        <v>16.260000000000002</v>
      </c>
      <c r="D36" s="76">
        <v>17.84</v>
      </c>
      <c r="E36" s="76">
        <v>17.489999999999998</v>
      </c>
      <c r="F36" s="76">
        <v>15.56</v>
      </c>
      <c r="G36" s="76">
        <v>14.35</v>
      </c>
      <c r="H36" s="76">
        <v>17.87</v>
      </c>
      <c r="I36" s="77">
        <v>15.67</v>
      </c>
      <c r="J36" s="78">
        <f t="shared" si="0"/>
        <v>-0.12311135982092898</v>
      </c>
      <c r="K36" s="79"/>
    </row>
    <row r="37" spans="1:11">
      <c r="A37" s="57" t="s">
        <v>25</v>
      </c>
      <c r="B37" s="62"/>
      <c r="C37" s="55">
        <v>1.87</v>
      </c>
      <c r="D37" s="55">
        <v>1.97</v>
      </c>
      <c r="E37" s="55">
        <v>1.79</v>
      </c>
      <c r="F37" s="55">
        <v>1.69</v>
      </c>
      <c r="G37" s="55">
        <v>1.56</v>
      </c>
      <c r="H37" s="55">
        <v>1.61</v>
      </c>
      <c r="I37" s="56">
        <v>1.49</v>
      </c>
      <c r="J37" s="37">
        <f t="shared" si="0"/>
        <v>-7.4534161490683287E-2</v>
      </c>
    </row>
    <row r="38" spans="1:11">
      <c r="A38" s="59" t="s">
        <v>26</v>
      </c>
      <c r="B38" s="62"/>
      <c r="C38" s="60" t="s">
        <v>8</v>
      </c>
      <c r="D38" s="60" t="s">
        <v>8</v>
      </c>
      <c r="E38" s="58">
        <v>0.83</v>
      </c>
      <c r="F38" s="58">
        <v>0.8</v>
      </c>
      <c r="G38" s="58">
        <v>0.99</v>
      </c>
      <c r="H38" s="58">
        <v>1.18</v>
      </c>
      <c r="I38" s="56">
        <v>0.98</v>
      </c>
      <c r="J38" s="37">
        <f t="shared" si="0"/>
        <v>-0.16949152542372878</v>
      </c>
    </row>
    <row r="39" spans="1:11">
      <c r="A39" s="57" t="s">
        <v>27</v>
      </c>
      <c r="B39" s="62"/>
      <c r="C39" s="58">
        <v>1.1399999999999999</v>
      </c>
      <c r="D39" s="58">
        <v>1.1499999999999999</v>
      </c>
      <c r="E39" s="58">
        <v>1.25</v>
      </c>
      <c r="F39" s="58">
        <v>1.22</v>
      </c>
      <c r="G39" s="58">
        <v>1.29</v>
      </c>
      <c r="H39" s="58">
        <v>1.4</v>
      </c>
      <c r="I39" s="56">
        <v>1.23</v>
      </c>
      <c r="J39" s="37">
        <f t="shared" si="0"/>
        <v>-0.12142857142857139</v>
      </c>
    </row>
    <row r="40" spans="1:11">
      <c r="A40" s="57" t="s">
        <v>28</v>
      </c>
      <c r="B40" s="62"/>
      <c r="C40" s="58">
        <v>0.18</v>
      </c>
      <c r="D40" s="58">
        <v>0.44</v>
      </c>
      <c r="E40" s="58">
        <v>-0.41</v>
      </c>
      <c r="F40" s="61">
        <v>-0.49</v>
      </c>
      <c r="G40" s="61">
        <v>-0.63</v>
      </c>
      <c r="H40" s="61">
        <v>-1.17</v>
      </c>
      <c r="I40" s="56">
        <v>-0.93</v>
      </c>
      <c r="J40" s="37">
        <f t="shared" si="0"/>
        <v>-0.20512820512820504</v>
      </c>
    </row>
    <row r="41" spans="1:11">
      <c r="A41" s="81" t="s">
        <v>33</v>
      </c>
      <c r="B41" s="62"/>
      <c r="C41" s="51">
        <v>26.48</v>
      </c>
      <c r="D41" s="51">
        <v>28.53</v>
      </c>
      <c r="E41" s="51">
        <v>29.06</v>
      </c>
      <c r="F41" s="52">
        <v>26.72</v>
      </c>
      <c r="G41" s="52">
        <v>26.86</v>
      </c>
      <c r="H41" s="52">
        <v>31.86</v>
      </c>
      <c r="I41" s="53">
        <v>28.09</v>
      </c>
      <c r="J41" s="37">
        <f t="shared" si="0"/>
        <v>-0.11833019460138103</v>
      </c>
      <c r="K41" s="67"/>
    </row>
    <row r="42" spans="1:11" ht="18.75" customHeight="1">
      <c r="A42" s="82" t="s">
        <v>34</v>
      </c>
      <c r="B42" s="62"/>
      <c r="C42" s="58">
        <v>1.3</v>
      </c>
      <c r="D42" s="58">
        <v>1.4</v>
      </c>
      <c r="E42" s="58">
        <v>1.43</v>
      </c>
      <c r="F42" s="61">
        <v>1.43</v>
      </c>
      <c r="G42" s="61">
        <v>1.47</v>
      </c>
      <c r="H42" s="61">
        <v>1.64</v>
      </c>
      <c r="I42" s="56">
        <v>1.87</v>
      </c>
      <c r="J42" s="83">
        <f>(I42-H42)/H42</f>
        <v>0.14024390243902451</v>
      </c>
      <c r="K42" s="84" t="s">
        <v>35</v>
      </c>
    </row>
    <row r="43" spans="1:11">
      <c r="A43" s="82" t="s">
        <v>36</v>
      </c>
      <c r="B43" s="62"/>
      <c r="C43" s="58">
        <v>25.1</v>
      </c>
      <c r="D43" s="58">
        <v>27.1</v>
      </c>
      <c r="E43" s="58">
        <v>27.56</v>
      </c>
      <c r="F43" s="61">
        <v>25.25</v>
      </c>
      <c r="G43" s="61">
        <v>25.36</v>
      </c>
      <c r="H43" s="61">
        <v>30.18</v>
      </c>
      <c r="I43" s="56">
        <v>26.15</v>
      </c>
      <c r="J43" s="83">
        <f t="shared" ref="J43:J50" si="1">(I43-H43)/H43</f>
        <v>-0.13353214049039103</v>
      </c>
      <c r="K43" s="84" t="s">
        <v>37</v>
      </c>
    </row>
    <row r="44" spans="1:11">
      <c r="A44" s="85" t="s">
        <v>38</v>
      </c>
      <c r="B44" s="62"/>
      <c r="C44" s="58">
        <v>20.8</v>
      </c>
      <c r="D44" s="58">
        <v>22.4</v>
      </c>
      <c r="E44" s="58">
        <v>22.82</v>
      </c>
      <c r="F44" s="61">
        <v>20.87</v>
      </c>
      <c r="G44" s="61">
        <v>20.86</v>
      </c>
      <c r="H44" s="61">
        <v>24.83</v>
      </c>
      <c r="I44" s="56">
        <v>21.54</v>
      </c>
      <c r="J44" s="83">
        <f t="shared" si="1"/>
        <v>-0.13250100684655655</v>
      </c>
      <c r="K44" s="84" t="s">
        <v>39</v>
      </c>
    </row>
    <row r="45" spans="1:11">
      <c r="A45" s="85" t="s">
        <v>40</v>
      </c>
      <c r="B45" s="62"/>
      <c r="C45" s="58">
        <v>4.3</v>
      </c>
      <c r="D45" s="58">
        <v>4.5999999999999996</v>
      </c>
      <c r="E45" s="58">
        <v>4.74</v>
      </c>
      <c r="F45" s="61">
        <v>4.37</v>
      </c>
      <c r="G45" s="61">
        <v>4.5</v>
      </c>
      <c r="H45" s="61">
        <v>5.34</v>
      </c>
      <c r="I45" s="56">
        <v>4.5999999999999996</v>
      </c>
      <c r="J45" s="83">
        <f t="shared" si="1"/>
        <v>-0.13857677902621726</v>
      </c>
      <c r="K45" s="84" t="s">
        <v>41</v>
      </c>
    </row>
    <row r="46" spans="1:11" ht="15.75" thickBot="1">
      <c r="A46" s="82" t="s">
        <v>42</v>
      </c>
      <c r="B46" s="62"/>
      <c r="C46" s="58">
        <v>0.1</v>
      </c>
      <c r="D46" s="58">
        <v>0.1</v>
      </c>
      <c r="E46" s="58">
        <v>7.0000000000000007E-2</v>
      </c>
      <c r="F46" s="61">
        <v>7.0000000000000007E-2</v>
      </c>
      <c r="G46" s="61">
        <v>0.03</v>
      </c>
      <c r="H46" s="61">
        <v>0.03</v>
      </c>
      <c r="I46" s="72">
        <v>0.08</v>
      </c>
      <c r="J46" s="83">
        <f t="shared" si="1"/>
        <v>1.6666666666666667</v>
      </c>
      <c r="K46" s="84" t="s">
        <v>43</v>
      </c>
    </row>
    <row r="47" spans="1:11" s="68" customFormat="1" ht="16.5" thickTop="1">
      <c r="A47" s="86" t="s">
        <v>44</v>
      </c>
      <c r="B47" s="87" t="s">
        <v>20</v>
      </c>
      <c r="C47" s="88" t="s">
        <v>45</v>
      </c>
      <c r="D47" s="88"/>
      <c r="E47" s="88"/>
      <c r="F47" s="88"/>
      <c r="G47" s="88"/>
      <c r="H47" s="88"/>
      <c r="I47" s="88"/>
      <c r="J47" s="88"/>
      <c r="K47" s="88"/>
    </row>
    <row r="48" spans="1:11">
      <c r="A48" s="82" t="s">
        <v>46</v>
      </c>
      <c r="B48" s="62"/>
      <c r="C48" s="58">
        <v>2</v>
      </c>
      <c r="D48" s="58">
        <v>2.1</v>
      </c>
      <c r="E48" s="58">
        <v>2.0499999999999998</v>
      </c>
      <c r="F48" s="61">
        <v>2.58</v>
      </c>
      <c r="G48" s="61">
        <v>2.6</v>
      </c>
      <c r="H48" s="61">
        <v>2.75</v>
      </c>
      <c r="I48" s="56">
        <v>3.15</v>
      </c>
      <c r="J48" s="83">
        <f t="shared" si="1"/>
        <v>0.14545454545454542</v>
      </c>
      <c r="K48" s="84" t="s">
        <v>47</v>
      </c>
    </row>
    <row r="49" spans="1:11">
      <c r="A49" s="82" t="s">
        <v>48</v>
      </c>
      <c r="B49" s="62"/>
      <c r="C49" s="58">
        <v>0.8</v>
      </c>
      <c r="D49" s="58">
        <v>0.7</v>
      </c>
      <c r="E49" s="58">
        <v>1.28</v>
      </c>
      <c r="F49" s="61">
        <v>1.7</v>
      </c>
      <c r="G49" s="61">
        <v>1.96</v>
      </c>
      <c r="H49" s="61">
        <v>2.11</v>
      </c>
      <c r="I49" s="56">
        <v>2.2400000000000002</v>
      </c>
      <c r="J49" s="83">
        <f t="shared" si="1"/>
        <v>6.1611374407583103E-2</v>
      </c>
      <c r="K49" s="84" t="s">
        <v>49</v>
      </c>
    </row>
    <row r="50" spans="1:11">
      <c r="A50" s="82" t="s">
        <v>50</v>
      </c>
      <c r="B50" s="62"/>
      <c r="C50" s="58">
        <v>0.7</v>
      </c>
      <c r="D50" s="58">
        <v>0.7</v>
      </c>
      <c r="E50" s="58">
        <v>0.74</v>
      </c>
      <c r="F50" s="61">
        <v>0.74</v>
      </c>
      <c r="G50" s="61">
        <v>0.77</v>
      </c>
      <c r="H50" s="61">
        <v>0.61</v>
      </c>
      <c r="I50" s="56">
        <v>0.62</v>
      </c>
      <c r="J50" s="83">
        <f t="shared" si="1"/>
        <v>1.6393442622950834E-2</v>
      </c>
      <c r="K50" s="84" t="s">
        <v>51</v>
      </c>
    </row>
    <row r="51" spans="1:11">
      <c r="A51" s="79" t="s">
        <v>52</v>
      </c>
      <c r="B51" s="79"/>
      <c r="C51" s="79"/>
      <c r="D51" s="79"/>
      <c r="E51" s="79"/>
      <c r="F51" s="79"/>
      <c r="G51" s="79"/>
      <c r="H51" s="79"/>
      <c r="I51" s="79"/>
      <c r="J51" s="79"/>
      <c r="K51" s="79"/>
    </row>
    <row r="52" spans="1:11">
      <c r="A52" s="89" t="s">
        <v>53</v>
      </c>
      <c r="B52" s="89"/>
      <c r="C52" s="89"/>
      <c r="D52" s="89"/>
      <c r="E52" s="89"/>
      <c r="F52" s="89"/>
      <c r="G52" s="89"/>
      <c r="H52" s="89"/>
      <c r="I52" s="89"/>
      <c r="J52" s="89"/>
      <c r="K52" s="90"/>
    </row>
    <row r="53" spans="1:11">
      <c r="A53" s="89" t="s">
        <v>54</v>
      </c>
      <c r="B53" s="89"/>
      <c r="C53" s="89"/>
      <c r="D53" s="89"/>
      <c r="E53" s="89"/>
      <c r="F53" s="89"/>
      <c r="G53" s="89"/>
      <c r="H53" s="89"/>
      <c r="I53" s="89"/>
      <c r="J53" s="89"/>
      <c r="K53" s="91"/>
    </row>
    <row r="54" spans="1:11">
      <c r="A54" s="82" t="s">
        <v>55</v>
      </c>
      <c r="B54" s="82"/>
      <c r="C54" s="82"/>
      <c r="D54" s="82"/>
      <c r="E54" s="82"/>
      <c r="F54" s="82"/>
      <c r="G54" s="82"/>
      <c r="H54" s="82"/>
      <c r="I54" s="82"/>
      <c r="J54" s="82"/>
      <c r="K54" s="91"/>
    </row>
    <row r="55" spans="1:11" ht="15.75" thickBot="1">
      <c r="A55" s="82" t="s">
        <v>56</v>
      </c>
      <c r="B55" s="82"/>
      <c r="C55" s="82"/>
      <c r="D55" s="82"/>
      <c r="E55" s="82"/>
      <c r="F55" s="82"/>
      <c r="G55" s="82"/>
      <c r="H55" s="82"/>
      <c r="I55" s="82"/>
      <c r="J55" s="82"/>
      <c r="K55" s="91"/>
    </row>
    <row r="56" spans="1:11" ht="15.75" thickTop="1">
      <c r="A56" s="86" t="s">
        <v>57</v>
      </c>
      <c r="B56" s="87"/>
      <c r="C56" s="45"/>
      <c r="D56" s="45"/>
      <c r="E56" s="45"/>
      <c r="F56" s="45"/>
      <c r="G56" s="45"/>
      <c r="H56" s="45"/>
      <c r="I56" s="92"/>
      <c r="J56" s="93"/>
      <c r="K56" s="91"/>
    </row>
    <row r="57" spans="1:11">
      <c r="A57" s="54" t="s">
        <v>58</v>
      </c>
      <c r="B57" s="94" t="s">
        <v>59</v>
      </c>
      <c r="C57" s="95">
        <v>0.66</v>
      </c>
      <c r="D57" s="95">
        <v>0.64</v>
      </c>
      <c r="E57" s="95">
        <v>0.65</v>
      </c>
      <c r="F57" s="95">
        <v>0.64</v>
      </c>
      <c r="G57" s="95">
        <v>0.67</v>
      </c>
      <c r="H57" s="95">
        <v>0.7</v>
      </c>
      <c r="I57" s="96">
        <v>0.69</v>
      </c>
      <c r="J57" s="58" t="s">
        <v>18</v>
      </c>
      <c r="K57" s="38"/>
    </row>
    <row r="58" spans="1:11">
      <c r="A58" s="54" t="s">
        <v>60</v>
      </c>
      <c r="B58" s="55"/>
      <c r="C58" s="95">
        <v>0.11</v>
      </c>
      <c r="D58" s="95">
        <v>0.12</v>
      </c>
      <c r="E58" s="95">
        <v>0.11</v>
      </c>
      <c r="F58" s="95">
        <v>0.11</v>
      </c>
      <c r="G58" s="95">
        <v>0.08</v>
      </c>
      <c r="H58" s="95">
        <v>7.0000000000000007E-2</v>
      </c>
      <c r="I58" s="96">
        <v>0.08</v>
      </c>
      <c r="J58" s="58" t="s">
        <v>18</v>
      </c>
      <c r="K58" s="91"/>
    </row>
    <row r="59" spans="1:11">
      <c r="A59" s="54" t="s">
        <v>61</v>
      </c>
      <c r="B59" s="55"/>
      <c r="C59" s="95">
        <v>0.2</v>
      </c>
      <c r="D59" s="95">
        <v>0.21</v>
      </c>
      <c r="E59" s="95">
        <v>0.21</v>
      </c>
      <c r="F59" s="95">
        <v>0.22</v>
      </c>
      <c r="G59" s="95">
        <v>0.24</v>
      </c>
      <c r="H59" s="95">
        <v>0.22</v>
      </c>
      <c r="I59" s="96">
        <v>0.22</v>
      </c>
      <c r="J59" s="75" t="s">
        <v>18</v>
      </c>
    </row>
    <row r="60" spans="1:11" ht="15.75" thickBot="1">
      <c r="A60" s="97" t="s">
        <v>62</v>
      </c>
      <c r="B60" s="98"/>
      <c r="C60" s="99">
        <v>0.02</v>
      </c>
      <c r="D60" s="99">
        <v>0.02</v>
      </c>
      <c r="E60" s="99">
        <v>0.02</v>
      </c>
      <c r="F60" s="99">
        <v>0.02</v>
      </c>
      <c r="G60" s="99">
        <v>0.02</v>
      </c>
      <c r="H60" s="99">
        <v>0.01</v>
      </c>
      <c r="I60" s="100">
        <v>0.01</v>
      </c>
      <c r="J60" s="101" t="s">
        <v>18</v>
      </c>
    </row>
    <row r="61" spans="1:11" ht="15.75" thickTop="1">
      <c r="A61" s="27" t="s">
        <v>63</v>
      </c>
      <c r="B61" s="35" t="s">
        <v>64</v>
      </c>
      <c r="C61" s="35" t="s">
        <v>8</v>
      </c>
      <c r="D61" s="35" t="s">
        <v>8</v>
      </c>
      <c r="E61" s="35">
        <v>579</v>
      </c>
      <c r="F61" s="35">
        <v>524</v>
      </c>
      <c r="G61" s="35">
        <v>504</v>
      </c>
      <c r="H61" s="35">
        <v>481</v>
      </c>
      <c r="I61" s="36">
        <v>386</v>
      </c>
      <c r="J61" s="66">
        <f>(I61-H61)/H61</f>
        <v>-0.19750519750519752</v>
      </c>
    </row>
    <row r="62" spans="1:11" ht="15.75" thickBot="1">
      <c r="A62" s="54" t="s">
        <v>65</v>
      </c>
      <c r="B62" s="55"/>
      <c r="C62" s="55" t="s">
        <v>8</v>
      </c>
      <c r="D62" s="55" t="s">
        <v>8</v>
      </c>
      <c r="E62" s="55">
        <v>107</v>
      </c>
      <c r="F62" s="55">
        <v>102</v>
      </c>
      <c r="G62" s="55">
        <v>102</v>
      </c>
      <c r="H62" s="55">
        <v>92</v>
      </c>
      <c r="I62" s="102">
        <v>89</v>
      </c>
      <c r="J62" s="103">
        <f>(I62-H62)/H62</f>
        <v>-3.2608695652173912E-2</v>
      </c>
    </row>
    <row r="63" spans="1:11" s="68" customFormat="1" ht="16.5" thickTop="1">
      <c r="A63" s="104" t="s">
        <v>66</v>
      </c>
      <c r="B63" s="87" t="s">
        <v>20</v>
      </c>
      <c r="C63" s="105">
        <v>26.86</v>
      </c>
      <c r="D63" s="105">
        <v>28.86</v>
      </c>
      <c r="E63" s="105">
        <v>29.46</v>
      </c>
      <c r="F63" s="106">
        <v>27.42</v>
      </c>
      <c r="G63" s="106">
        <v>27.67</v>
      </c>
      <c r="H63" s="106">
        <v>32.380000000000003</v>
      </c>
      <c r="I63" s="107">
        <v>29.97</v>
      </c>
      <c r="J63" s="66">
        <f t="shared" ref="J63:J67" si="2">(I63-H63)/H63</f>
        <v>-7.4428659666460881E-2</v>
      </c>
      <c r="K63" s="67"/>
    </row>
    <row r="64" spans="1:11">
      <c r="A64" s="54" t="s">
        <v>22</v>
      </c>
      <c r="B64" s="62"/>
      <c r="C64" s="58">
        <v>5.68</v>
      </c>
      <c r="D64" s="58">
        <v>5.9</v>
      </c>
      <c r="E64" s="58">
        <v>6.3</v>
      </c>
      <c r="F64" s="61">
        <v>6.27</v>
      </c>
      <c r="G64" s="61">
        <v>6.59</v>
      </c>
      <c r="H64" s="61">
        <v>7.3</v>
      </c>
      <c r="I64" s="56">
        <v>8.3000000000000007</v>
      </c>
      <c r="J64" s="83">
        <f t="shared" si="2"/>
        <v>0.13698630136986314</v>
      </c>
    </row>
    <row r="65" spans="1:11">
      <c r="A65" s="54" t="s">
        <v>67</v>
      </c>
      <c r="B65" s="62"/>
      <c r="C65" s="58">
        <v>0.37</v>
      </c>
      <c r="D65" s="58">
        <v>0.44</v>
      </c>
      <c r="E65" s="58">
        <v>0.27</v>
      </c>
      <c r="F65" s="61">
        <v>0.21</v>
      </c>
      <c r="G65" s="61">
        <v>0.19</v>
      </c>
      <c r="H65" s="61">
        <v>0.2</v>
      </c>
      <c r="I65" s="56">
        <v>7.0000000000000007E-2</v>
      </c>
      <c r="J65" s="66">
        <f t="shared" si="2"/>
        <v>-0.65</v>
      </c>
    </row>
    <row r="66" spans="1:11">
      <c r="A66" s="54" t="s">
        <v>68</v>
      </c>
      <c r="B66" s="62"/>
      <c r="C66" s="58">
        <v>0.81</v>
      </c>
      <c r="D66" s="58">
        <v>0.88</v>
      </c>
      <c r="E66" s="58">
        <v>0.8</v>
      </c>
      <c r="F66" s="61">
        <v>0.75</v>
      </c>
      <c r="G66" s="108">
        <v>0.78</v>
      </c>
      <c r="H66" s="61">
        <v>0.77</v>
      </c>
      <c r="I66" s="56">
        <v>0.69</v>
      </c>
      <c r="J66" s="83">
        <f t="shared" si="2"/>
        <v>-0.10389610389610399</v>
      </c>
    </row>
    <row r="67" spans="1:11" ht="15.75" thickBot="1">
      <c r="A67" s="97" t="s">
        <v>69</v>
      </c>
      <c r="B67" s="69"/>
      <c r="C67" s="109">
        <v>20.81</v>
      </c>
      <c r="D67" s="109">
        <v>22.52</v>
      </c>
      <c r="E67" s="109">
        <v>22.89</v>
      </c>
      <c r="F67" s="71">
        <v>20.94</v>
      </c>
      <c r="G67" s="71">
        <v>20.89</v>
      </c>
      <c r="H67" s="71">
        <v>24.88</v>
      </c>
      <c r="I67" s="110">
        <v>21.6</v>
      </c>
      <c r="J67" s="66">
        <f t="shared" si="2"/>
        <v>-0.13183279742765264</v>
      </c>
    </row>
    <row r="68" spans="1:11" ht="15.75" thickTop="1">
      <c r="A68" s="111" t="s">
        <v>70</v>
      </c>
      <c r="B68" s="67" t="s">
        <v>71</v>
      </c>
      <c r="C68" s="112"/>
      <c r="D68" s="112"/>
      <c r="E68" s="112"/>
      <c r="F68" s="67" t="s">
        <v>72</v>
      </c>
      <c r="G68" s="112"/>
      <c r="H68" s="112"/>
      <c r="I68" s="112"/>
      <c r="J68" s="112"/>
    </row>
    <row r="69" spans="1:11">
      <c r="A69" s="113" t="s">
        <v>73</v>
      </c>
      <c r="B69" s="113"/>
      <c r="C69" s="113"/>
      <c r="D69" s="113"/>
      <c r="E69" s="113"/>
      <c r="F69" s="113"/>
      <c r="G69" s="113"/>
      <c r="H69" s="113"/>
      <c r="I69" s="113"/>
      <c r="J69" s="113"/>
    </row>
    <row r="70" spans="1:11" ht="26.25" customHeight="1">
      <c r="A70" s="114" t="s">
        <v>74</v>
      </c>
      <c r="B70" s="115" t="s">
        <v>75</v>
      </c>
      <c r="C70" s="115"/>
      <c r="D70" s="115"/>
      <c r="E70" s="115"/>
      <c r="F70" s="115" t="s">
        <v>76</v>
      </c>
      <c r="G70" s="115"/>
      <c r="H70" s="115"/>
      <c r="I70" s="115"/>
      <c r="J70" s="115"/>
    </row>
    <row r="71" spans="1:11">
      <c r="A71" s="89" t="s">
        <v>77</v>
      </c>
      <c r="B71" s="89"/>
      <c r="C71" s="89"/>
      <c r="D71" s="89"/>
      <c r="E71" s="89"/>
      <c r="F71" s="89"/>
      <c r="G71" s="89"/>
      <c r="H71" s="89"/>
      <c r="I71" s="89"/>
      <c r="J71" s="89"/>
    </row>
    <row r="72" spans="1:11" ht="27.75" customHeight="1">
      <c r="A72" s="116" t="s">
        <v>38</v>
      </c>
      <c r="B72" s="115" t="s">
        <v>78</v>
      </c>
      <c r="C72" s="115"/>
      <c r="D72" s="115"/>
      <c r="E72" s="115"/>
      <c r="F72" s="115" t="s">
        <v>79</v>
      </c>
      <c r="G72" s="115"/>
      <c r="H72" s="115"/>
      <c r="I72" s="115"/>
      <c r="J72" s="115"/>
    </row>
    <row r="73" spans="1:11" ht="42.75" customHeight="1">
      <c r="A73" s="116" t="s">
        <v>80</v>
      </c>
      <c r="B73" s="115" t="s">
        <v>81</v>
      </c>
      <c r="C73" s="115"/>
      <c r="D73" s="115"/>
      <c r="E73" s="115"/>
      <c r="F73" s="115" t="s">
        <v>82</v>
      </c>
      <c r="G73" s="115"/>
      <c r="H73" s="115"/>
      <c r="I73" s="115"/>
      <c r="J73" s="115"/>
    </row>
    <row r="74" spans="1:11" ht="24.75" customHeight="1">
      <c r="A74" s="114" t="s">
        <v>83</v>
      </c>
      <c r="B74" s="115" t="s">
        <v>84</v>
      </c>
      <c r="C74" s="115"/>
      <c r="D74" s="115"/>
      <c r="E74" s="115"/>
      <c r="F74" s="115" t="s">
        <v>85</v>
      </c>
      <c r="G74" s="115"/>
      <c r="H74" s="115"/>
      <c r="I74" s="115"/>
      <c r="J74" s="115"/>
    </row>
    <row r="75" spans="1:11">
      <c r="A75" s="117" t="s">
        <v>86</v>
      </c>
      <c r="B75" s="117"/>
      <c r="C75" s="117"/>
      <c r="D75" s="117"/>
      <c r="E75" s="117"/>
      <c r="F75" s="117"/>
      <c r="G75" s="117"/>
      <c r="H75" s="117"/>
      <c r="I75" s="117"/>
      <c r="J75" s="117"/>
    </row>
    <row r="76" spans="1:11" ht="16.5" customHeight="1">
      <c r="A76" s="114" t="s">
        <v>87</v>
      </c>
      <c r="B76" s="115" t="s">
        <v>88</v>
      </c>
      <c r="C76" s="115"/>
      <c r="D76" s="115"/>
      <c r="E76" s="115"/>
      <c r="F76" s="115" t="s">
        <v>89</v>
      </c>
      <c r="G76" s="115"/>
      <c r="H76" s="115"/>
      <c r="I76" s="115"/>
      <c r="J76" s="115"/>
    </row>
    <row r="77" spans="1:11" ht="15" customHeight="1">
      <c r="A77" s="114" t="s">
        <v>90</v>
      </c>
      <c r="B77" s="115" t="s">
        <v>88</v>
      </c>
      <c r="C77" s="115"/>
      <c r="D77" s="115"/>
      <c r="E77" s="115"/>
      <c r="F77" s="115" t="s">
        <v>89</v>
      </c>
      <c r="G77" s="115"/>
      <c r="H77" s="115"/>
      <c r="I77" s="115"/>
      <c r="J77" s="115"/>
    </row>
    <row r="78" spans="1:11" ht="28.5" customHeight="1" thickBot="1">
      <c r="A78" s="82" t="s">
        <v>50</v>
      </c>
      <c r="B78" s="115" t="s">
        <v>91</v>
      </c>
      <c r="C78" s="115"/>
      <c r="D78" s="115"/>
      <c r="E78" s="115"/>
      <c r="F78" s="115" t="s">
        <v>92</v>
      </c>
      <c r="G78" s="115"/>
      <c r="H78" s="115"/>
      <c r="I78" s="115"/>
      <c r="J78" s="115"/>
      <c r="K78" s="118"/>
    </row>
    <row r="79" spans="1:11" ht="15.75" thickTop="1">
      <c r="A79" s="119" t="s">
        <v>93</v>
      </c>
      <c r="B79" s="119"/>
      <c r="C79" s="119"/>
      <c r="D79" s="119"/>
      <c r="E79" s="119"/>
      <c r="F79" s="119"/>
      <c r="G79" s="119"/>
      <c r="H79" s="119"/>
      <c r="I79" s="119"/>
      <c r="J79" s="119"/>
    </row>
    <row r="80" spans="1:11" ht="25.5" customHeight="1">
      <c r="A80" s="120" t="s">
        <v>94</v>
      </c>
      <c r="B80" s="120"/>
      <c r="C80" s="120"/>
      <c r="D80" s="120"/>
      <c r="E80" s="120"/>
      <c r="F80" s="120"/>
      <c r="G80" s="120"/>
      <c r="H80" s="120"/>
      <c r="I80" s="120"/>
      <c r="J80" s="120"/>
    </row>
    <row r="81" spans="1:10">
      <c r="A81" s="121"/>
      <c r="B81" s="122"/>
      <c r="C81" s="122"/>
      <c r="D81" s="122"/>
      <c r="E81" s="122"/>
      <c r="F81" s="122"/>
      <c r="G81" s="122"/>
      <c r="H81" s="122"/>
      <c r="I81" s="122"/>
      <c r="J81" s="123"/>
    </row>
    <row r="82" spans="1:10">
      <c r="A82" s="121"/>
      <c r="B82" s="122"/>
      <c r="C82" s="122"/>
      <c r="D82" s="122"/>
      <c r="E82" s="122"/>
      <c r="F82" s="122"/>
      <c r="G82" s="122"/>
      <c r="H82" s="122"/>
      <c r="I82" s="122"/>
      <c r="J82" s="123"/>
    </row>
    <row r="83" spans="1:10">
      <c r="A83" s="121"/>
      <c r="B83" s="122"/>
      <c r="C83" s="122"/>
      <c r="D83" s="122"/>
      <c r="E83" s="122"/>
      <c r="F83" s="122"/>
      <c r="G83" s="122"/>
      <c r="H83" s="122"/>
      <c r="I83" s="122"/>
      <c r="J83" s="123"/>
    </row>
    <row r="84" spans="1:10">
      <c r="A84" s="121"/>
      <c r="B84" s="122"/>
      <c r="C84" s="122"/>
      <c r="D84" s="122"/>
      <c r="E84" s="122"/>
      <c r="F84" s="122"/>
      <c r="G84" s="122"/>
      <c r="H84" s="122"/>
      <c r="I84" s="122"/>
      <c r="J84" s="123"/>
    </row>
    <row r="85" spans="1:10">
      <c r="A85" s="121"/>
      <c r="B85" s="122"/>
      <c r="C85" s="122"/>
      <c r="D85" s="122"/>
      <c r="E85" s="122"/>
      <c r="F85" s="122"/>
      <c r="G85" s="122"/>
      <c r="H85" s="122"/>
      <c r="I85" s="122"/>
      <c r="J85" s="123"/>
    </row>
  </sheetData>
  <mergeCells count="24">
    <mergeCell ref="B78:E78"/>
    <mergeCell ref="F78:J78"/>
    <mergeCell ref="A79:J79"/>
    <mergeCell ref="A80:J80"/>
    <mergeCell ref="B74:E74"/>
    <mergeCell ref="F74:J74"/>
    <mergeCell ref="A75:J75"/>
    <mergeCell ref="B76:E76"/>
    <mergeCell ref="F76:J76"/>
    <mergeCell ref="B77:E77"/>
    <mergeCell ref="F77:J77"/>
    <mergeCell ref="B70:E70"/>
    <mergeCell ref="F70:J70"/>
    <mergeCell ref="A71:J71"/>
    <mergeCell ref="B72:E72"/>
    <mergeCell ref="F72:J72"/>
    <mergeCell ref="B73:E73"/>
    <mergeCell ref="F73:J73"/>
    <mergeCell ref="A1:J1"/>
    <mergeCell ref="A2:J2"/>
    <mergeCell ref="C47:K47"/>
    <mergeCell ref="A52:J52"/>
    <mergeCell ref="A53:J53"/>
    <mergeCell ref="A69:J69"/>
  </mergeCells>
  <hyperlinks>
    <hyperlink ref="E44" location="Content!$B$7" display="Content!$B$7" xr:uid="{B861BA95-109E-4437-9407-C48B3F67AC85}"/>
  </hyperlinks>
  <pageMargins left="0.25" right="0.25" top="0.75" bottom="0.75" header="0.3" footer="0.3"/>
  <pageSetup paperSize="9" scale="57" fitToHeight="0" orientation="landscape" r:id="rId1"/>
  <headerFooter>
    <oddHeader>&amp;L&amp;"-,Fett"2021 ESG Statbook</oddHeader>
    <oddFooter>&amp;L&amp;"Delivery,Standard"&amp;9Published on March 9, 2022&amp;R&amp;"Delivery,Standard"&amp;9&amp;P of &amp;N</oddFooter>
  </headerFooter>
  <rowBreaks count="1" manualBreakCount="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A8002-10BC-4EB7-825C-C42706015935}">
  <sheetPr>
    <tabColor rgb="FF00B050"/>
    <pageSetUpPr fitToPage="1"/>
  </sheetPr>
  <dimension ref="A1:K35"/>
  <sheetViews>
    <sheetView showRuler="0" view="pageBreakPreview" zoomScale="80" zoomScaleNormal="100" zoomScaleSheetLayoutView="80" zoomScalePageLayoutView="80" workbookViewId="0">
      <pane xSplit="1" ySplit="2" topLeftCell="B3" activePane="bottomRight" state="frozen"/>
      <selection activeCell="A79" sqref="A79:J80"/>
      <selection pane="topRight" activeCell="A79" sqref="A79:J80"/>
      <selection pane="bottomLeft" activeCell="A79" sqref="A79:J80"/>
      <selection pane="bottomRight" activeCell="A79" sqref="A79:J80"/>
    </sheetView>
  </sheetViews>
  <sheetFormatPr baseColWidth="10" defaultColWidth="11.42578125" defaultRowHeight="15.75"/>
  <cols>
    <col min="1" max="1" width="68.5703125" style="180" bestFit="1" customWidth="1"/>
    <col min="2" max="2" width="19.42578125" style="196" bestFit="1" customWidth="1"/>
    <col min="3" max="5" width="11.5703125" style="196" customWidth="1"/>
    <col min="6" max="6" width="12.42578125" style="196" customWidth="1"/>
    <col min="7" max="9" width="11.42578125" style="196"/>
    <col min="10" max="10" width="11.5703125" style="197" customWidth="1"/>
    <col min="11" max="11" width="86.42578125" style="173" bestFit="1" customWidth="1"/>
    <col min="12" max="16384" width="11.42578125" style="180"/>
  </cols>
  <sheetData>
    <row r="1" spans="1:11" s="126" customFormat="1" ht="31.5" customHeight="1" thickBot="1">
      <c r="A1" s="14" t="s">
        <v>95</v>
      </c>
      <c r="B1" s="14"/>
      <c r="C1" s="14"/>
      <c r="D1" s="14"/>
      <c r="E1" s="14"/>
      <c r="F1" s="14"/>
      <c r="G1" s="14"/>
      <c r="H1" s="14"/>
      <c r="I1" s="14"/>
      <c r="J1" s="14"/>
      <c r="K1" s="125"/>
    </row>
    <row r="2" spans="1:11" s="132" customFormat="1" ht="27.75" customHeight="1" thickTop="1">
      <c r="A2" s="127" t="s">
        <v>96</v>
      </c>
      <c r="B2" s="35"/>
      <c r="C2" s="128">
        <v>2016</v>
      </c>
      <c r="D2" s="128">
        <v>2017</v>
      </c>
      <c r="E2" s="128">
        <v>2018</v>
      </c>
      <c r="F2" s="128">
        <v>2019</v>
      </c>
      <c r="G2" s="128">
        <v>2020</v>
      </c>
      <c r="H2" s="128">
        <v>2021</v>
      </c>
      <c r="I2" s="129">
        <v>2022</v>
      </c>
      <c r="J2" s="130" t="s">
        <v>4</v>
      </c>
      <c r="K2" s="131" t="s">
        <v>5</v>
      </c>
    </row>
    <row r="3" spans="1:11" s="138" customFormat="1">
      <c r="A3" s="133" t="s">
        <v>97</v>
      </c>
      <c r="B3" s="35" t="s">
        <v>98</v>
      </c>
      <c r="C3" s="134">
        <v>23837</v>
      </c>
      <c r="D3" s="134">
        <v>24927</v>
      </c>
      <c r="E3" s="134">
        <v>26437</v>
      </c>
      <c r="F3" s="134">
        <v>26199</v>
      </c>
      <c r="G3" s="134">
        <v>27427</v>
      </c>
      <c r="H3" s="134">
        <v>30486</v>
      </c>
      <c r="I3" s="135">
        <v>34498</v>
      </c>
      <c r="J3" s="136">
        <f>(I3-H3)/H3</f>
        <v>0.13160139080233549</v>
      </c>
      <c r="K3" s="137"/>
    </row>
    <row r="4" spans="1:11" s="138" customFormat="1">
      <c r="A4" s="139" t="s">
        <v>23</v>
      </c>
      <c r="B4" s="140"/>
      <c r="C4" s="141">
        <v>17140</v>
      </c>
      <c r="D4" s="141">
        <v>18112</v>
      </c>
      <c r="E4" s="141">
        <v>19527</v>
      </c>
      <c r="F4" s="141">
        <v>19588</v>
      </c>
      <c r="G4" s="141">
        <v>21166</v>
      </c>
      <c r="H4" s="141">
        <v>24151</v>
      </c>
      <c r="I4" s="142">
        <v>28243</v>
      </c>
      <c r="J4" s="143">
        <f t="shared" ref="J4:J9" si="0">(I4-H4)/H4</f>
        <v>0.16943397788911432</v>
      </c>
      <c r="K4" s="144"/>
    </row>
    <row r="5" spans="1:11" s="138" customFormat="1">
      <c r="A5" s="145" t="s">
        <v>24</v>
      </c>
      <c r="B5" s="140"/>
      <c r="C5" s="146">
        <v>691</v>
      </c>
      <c r="D5" s="146">
        <v>595</v>
      </c>
      <c r="E5" s="146">
        <v>578</v>
      </c>
      <c r="F5" s="146">
        <v>566</v>
      </c>
      <c r="G5" s="146">
        <v>483</v>
      </c>
      <c r="H5" s="146">
        <v>511</v>
      </c>
      <c r="I5" s="142">
        <v>486</v>
      </c>
      <c r="J5" s="143">
        <f t="shared" si="0"/>
        <v>-4.8923679060665359E-2</v>
      </c>
      <c r="K5" s="137"/>
    </row>
    <row r="6" spans="1:11" s="138" customFormat="1">
      <c r="A6" s="145" t="s">
        <v>25</v>
      </c>
      <c r="B6" s="140"/>
      <c r="C6" s="141">
        <v>3359</v>
      </c>
      <c r="D6" s="141">
        <v>3349</v>
      </c>
      <c r="E6" s="141">
        <v>3305</v>
      </c>
      <c r="F6" s="141">
        <v>2967</v>
      </c>
      <c r="G6" s="141">
        <v>2588</v>
      </c>
      <c r="H6" s="141">
        <v>2626</v>
      </c>
      <c r="I6" s="142">
        <v>2646</v>
      </c>
      <c r="J6" s="143">
        <f t="shared" si="0"/>
        <v>7.6161462300076161E-3</v>
      </c>
      <c r="K6" s="137"/>
    </row>
    <row r="7" spans="1:11" s="138" customFormat="1">
      <c r="A7" s="147" t="s">
        <v>26</v>
      </c>
      <c r="B7" s="140"/>
      <c r="C7" s="146" t="s">
        <v>8</v>
      </c>
      <c r="D7" s="146" t="s">
        <v>8</v>
      </c>
      <c r="E7" s="148">
        <v>865</v>
      </c>
      <c r="F7" s="148">
        <v>884</v>
      </c>
      <c r="G7" s="148">
        <v>932</v>
      </c>
      <c r="H7" s="149">
        <v>1099</v>
      </c>
      <c r="I7" s="142">
        <v>1082</v>
      </c>
      <c r="J7" s="143">
        <f t="shared" si="0"/>
        <v>-1.5468607825295723E-2</v>
      </c>
      <c r="K7" s="137"/>
    </row>
    <row r="8" spans="1:11" s="138" customFormat="1">
      <c r="A8" s="145" t="s">
        <v>99</v>
      </c>
      <c r="B8" s="140"/>
      <c r="C8" s="141">
        <v>1861</v>
      </c>
      <c r="D8" s="141">
        <v>1903</v>
      </c>
      <c r="E8" s="141">
        <v>1913</v>
      </c>
      <c r="F8" s="141">
        <v>1895</v>
      </c>
      <c r="G8" s="141">
        <v>1974</v>
      </c>
      <c r="H8" s="150">
        <v>1972</v>
      </c>
      <c r="I8" s="142">
        <v>1944</v>
      </c>
      <c r="J8" s="143">
        <f t="shared" si="0"/>
        <v>-1.4198782961460446E-2</v>
      </c>
      <c r="K8" s="137"/>
    </row>
    <row r="9" spans="1:11" s="152" customFormat="1">
      <c r="A9" s="145" t="s">
        <v>100</v>
      </c>
      <c r="B9" s="140"/>
      <c r="C9" s="151">
        <v>786</v>
      </c>
      <c r="D9" s="151">
        <v>968</v>
      </c>
      <c r="E9" s="151">
        <v>249</v>
      </c>
      <c r="F9" s="151">
        <v>299</v>
      </c>
      <c r="G9" s="151">
        <v>284</v>
      </c>
      <c r="H9" s="151">
        <v>127</v>
      </c>
      <c r="I9" s="142">
        <v>97</v>
      </c>
      <c r="J9" s="143">
        <f t="shared" si="0"/>
        <v>-0.23622047244094488</v>
      </c>
      <c r="K9" s="137"/>
    </row>
    <row r="10" spans="1:11" s="158" customFormat="1">
      <c r="A10" s="153" t="s">
        <v>101</v>
      </c>
      <c r="B10" s="146"/>
      <c r="C10" s="154">
        <v>20798</v>
      </c>
      <c r="D10" s="154">
        <v>21733</v>
      </c>
      <c r="E10" s="154">
        <v>23243</v>
      </c>
      <c r="F10" s="154">
        <v>23100</v>
      </c>
      <c r="G10" s="154">
        <v>24336</v>
      </c>
      <c r="H10" s="155">
        <v>28660</v>
      </c>
      <c r="I10" s="156">
        <v>32227</v>
      </c>
      <c r="J10" s="143">
        <f>(I10-H10)/H10</f>
        <v>0.12445917655268667</v>
      </c>
      <c r="K10" s="157"/>
    </row>
    <row r="11" spans="1:11" s="158" customFormat="1">
      <c r="A11" s="159" t="s">
        <v>102</v>
      </c>
      <c r="B11" s="146"/>
      <c r="C11" s="160">
        <v>16323</v>
      </c>
      <c r="D11" s="160">
        <v>17227</v>
      </c>
      <c r="E11" s="160">
        <v>18598</v>
      </c>
      <c r="F11" s="160">
        <v>18613</v>
      </c>
      <c r="G11" s="160">
        <v>19622</v>
      </c>
      <c r="H11" s="151">
        <v>22484</v>
      </c>
      <c r="I11" s="161">
        <v>26649</v>
      </c>
      <c r="J11" s="143">
        <f>(I11-H11)/H11</f>
        <v>0.18524283935242838</v>
      </c>
      <c r="K11" s="157"/>
    </row>
    <row r="12" spans="1:11" s="158" customFormat="1">
      <c r="A12" s="159" t="s">
        <v>103</v>
      </c>
      <c r="B12" s="146"/>
      <c r="C12" s="151">
        <v>4475</v>
      </c>
      <c r="D12" s="151">
        <v>4506</v>
      </c>
      <c r="E12" s="151">
        <v>4645</v>
      </c>
      <c r="F12" s="151">
        <v>4487</v>
      </c>
      <c r="G12" s="160">
        <v>4711</v>
      </c>
      <c r="H12" s="151">
        <v>4486</v>
      </c>
      <c r="I12" s="161">
        <v>4237</v>
      </c>
      <c r="J12" s="143">
        <f>(I12-H12)/H12</f>
        <v>-5.5506018724921981E-2</v>
      </c>
      <c r="K12" s="157"/>
    </row>
    <row r="13" spans="1:11" s="158" customFormat="1">
      <c r="A13" s="159" t="s">
        <v>104</v>
      </c>
      <c r="B13" s="146"/>
      <c r="C13" s="151">
        <v>203</v>
      </c>
      <c r="D13" s="151">
        <v>194</v>
      </c>
      <c r="E13" s="151">
        <v>221</v>
      </c>
      <c r="F13" s="151">
        <v>251</v>
      </c>
      <c r="G13" s="160">
        <v>808</v>
      </c>
      <c r="H13" s="151">
        <v>723</v>
      </c>
      <c r="I13" s="161">
        <v>572</v>
      </c>
      <c r="J13" s="143">
        <f t="shared" ref="J13:J32" si="1">(I13-H13)/H13</f>
        <v>-0.20885200553250347</v>
      </c>
      <c r="K13" s="157"/>
    </row>
    <row r="14" spans="1:11" s="158" customFormat="1">
      <c r="A14" s="162" t="s">
        <v>105</v>
      </c>
      <c r="B14" s="163"/>
      <c r="C14" s="151">
        <v>4205</v>
      </c>
      <c r="D14" s="151">
        <v>4262</v>
      </c>
      <c r="E14" s="151">
        <v>4368</v>
      </c>
      <c r="F14" s="151">
        <v>4189</v>
      </c>
      <c r="G14" s="160">
        <v>3860</v>
      </c>
      <c r="H14" s="151">
        <v>3715</v>
      </c>
      <c r="I14" s="161">
        <v>3619</v>
      </c>
      <c r="J14" s="143">
        <f t="shared" si="1"/>
        <v>-2.5841184387617767E-2</v>
      </c>
      <c r="K14" s="157"/>
    </row>
    <row r="15" spans="1:11" s="158" customFormat="1">
      <c r="A15" s="162" t="s">
        <v>106</v>
      </c>
      <c r="B15" s="164"/>
      <c r="C15" s="151">
        <v>67</v>
      </c>
      <c r="D15" s="151">
        <v>50</v>
      </c>
      <c r="E15" s="151">
        <v>56</v>
      </c>
      <c r="F15" s="151">
        <v>47</v>
      </c>
      <c r="G15" s="160">
        <v>43</v>
      </c>
      <c r="H15" s="151">
        <v>48</v>
      </c>
      <c r="I15" s="161">
        <v>46</v>
      </c>
      <c r="J15" s="143">
        <f t="shared" si="1"/>
        <v>-4.1666666666666664E-2</v>
      </c>
      <c r="K15" s="157"/>
    </row>
    <row r="16" spans="1:11" s="158" customFormat="1">
      <c r="A16" s="159" t="s">
        <v>62</v>
      </c>
      <c r="B16" s="165"/>
      <c r="C16" s="151">
        <v>1964</v>
      </c>
      <c r="D16" s="151">
        <v>1929</v>
      </c>
      <c r="E16" s="151">
        <v>1677</v>
      </c>
      <c r="F16" s="151">
        <v>1525</v>
      </c>
      <c r="G16" s="151">
        <v>1454</v>
      </c>
      <c r="H16" s="151">
        <v>1690</v>
      </c>
      <c r="I16" s="161">
        <v>1341</v>
      </c>
      <c r="J16" s="143">
        <f>(I16-H16)/H16</f>
        <v>-0.20650887573964496</v>
      </c>
      <c r="K16" s="157"/>
    </row>
    <row r="17" spans="1:11" s="158" customFormat="1">
      <c r="A17" s="159" t="s">
        <v>107</v>
      </c>
      <c r="B17" s="146"/>
      <c r="C17" s="160">
        <v>634</v>
      </c>
      <c r="D17" s="160">
        <v>651</v>
      </c>
      <c r="E17" s="160">
        <v>390</v>
      </c>
      <c r="F17" s="160">
        <v>289</v>
      </c>
      <c r="G17" s="160">
        <v>247</v>
      </c>
      <c r="H17" s="151">
        <v>239</v>
      </c>
      <c r="I17" s="161">
        <v>115</v>
      </c>
      <c r="J17" s="143">
        <f t="shared" si="1"/>
        <v>-0.51882845188284521</v>
      </c>
      <c r="K17" s="157"/>
    </row>
    <row r="18" spans="1:11" s="158" customFormat="1">
      <c r="A18" s="162" t="s">
        <v>108</v>
      </c>
      <c r="B18" s="146"/>
      <c r="C18" s="160">
        <v>969</v>
      </c>
      <c r="D18" s="160">
        <v>903</v>
      </c>
      <c r="E18" s="160">
        <v>919</v>
      </c>
      <c r="F18" s="160">
        <v>930</v>
      </c>
      <c r="G18" s="160">
        <v>936</v>
      </c>
      <c r="H18" s="151">
        <v>943</v>
      </c>
      <c r="I18" s="161">
        <v>915</v>
      </c>
      <c r="J18" s="143">
        <f t="shared" si="1"/>
        <v>-2.9692470837751856E-2</v>
      </c>
      <c r="K18" s="157"/>
    </row>
    <row r="19" spans="1:11" s="158" customFormat="1">
      <c r="A19" s="162" t="s">
        <v>109</v>
      </c>
      <c r="B19" s="146"/>
      <c r="C19" s="160">
        <v>328</v>
      </c>
      <c r="D19" s="160">
        <v>275</v>
      </c>
      <c r="E19" s="160">
        <v>259</v>
      </c>
      <c r="F19" s="160">
        <v>216</v>
      </c>
      <c r="G19" s="160">
        <v>197</v>
      </c>
      <c r="H19" s="151">
        <v>188</v>
      </c>
      <c r="I19" s="161">
        <v>158</v>
      </c>
      <c r="J19" s="143">
        <f t="shared" si="1"/>
        <v>-0.15957446808510639</v>
      </c>
      <c r="K19" s="157"/>
    </row>
    <row r="20" spans="1:11" s="158" customFormat="1">
      <c r="A20" s="162" t="s">
        <v>110</v>
      </c>
      <c r="B20" s="146"/>
      <c r="C20" s="146" t="s">
        <v>8</v>
      </c>
      <c r="D20" s="146" t="s">
        <v>8</v>
      </c>
      <c r="E20" s="146" t="s">
        <v>8</v>
      </c>
      <c r="F20" s="146" t="s">
        <v>8</v>
      </c>
      <c r="G20" s="146" t="s">
        <v>8</v>
      </c>
      <c r="H20" s="151">
        <v>240</v>
      </c>
      <c r="I20" s="161">
        <v>90</v>
      </c>
      <c r="J20" s="143">
        <f t="shared" si="1"/>
        <v>-0.625</v>
      </c>
      <c r="K20" s="157"/>
    </row>
    <row r="21" spans="1:11" s="158" customFormat="1">
      <c r="A21" s="162" t="s">
        <v>111</v>
      </c>
      <c r="B21" s="146"/>
      <c r="C21" s="146">
        <v>33</v>
      </c>
      <c r="D21" s="146">
        <v>100</v>
      </c>
      <c r="E21" s="146">
        <v>109</v>
      </c>
      <c r="F21" s="146">
        <v>90</v>
      </c>
      <c r="G21" s="146">
        <v>74</v>
      </c>
      <c r="H21" s="151">
        <v>80</v>
      </c>
      <c r="I21" s="161">
        <v>63</v>
      </c>
      <c r="J21" s="143">
        <f t="shared" si="1"/>
        <v>-0.21249999999999999</v>
      </c>
      <c r="K21" s="157"/>
    </row>
    <row r="22" spans="1:11" s="167" customFormat="1">
      <c r="A22" s="153" t="s">
        <v>112</v>
      </c>
      <c r="B22" s="164"/>
      <c r="C22" s="154" t="s">
        <v>8</v>
      </c>
      <c r="D22" s="154" t="s">
        <v>8</v>
      </c>
      <c r="E22" s="154" t="s">
        <v>8</v>
      </c>
      <c r="F22" s="154" t="s">
        <v>8</v>
      </c>
      <c r="G22" s="154" t="s">
        <v>8</v>
      </c>
      <c r="H22" s="155">
        <v>1826</v>
      </c>
      <c r="I22" s="156">
        <v>2271</v>
      </c>
      <c r="J22" s="166">
        <f t="shared" si="1"/>
        <v>0.24370208105147864</v>
      </c>
      <c r="K22" s="165" t="s">
        <v>113</v>
      </c>
    </row>
    <row r="23" spans="1:11" s="158" customFormat="1">
      <c r="A23" s="159" t="s">
        <v>114</v>
      </c>
      <c r="B23" s="163"/>
      <c r="C23" s="160" t="s">
        <v>8</v>
      </c>
      <c r="D23" s="160" t="s">
        <v>8</v>
      </c>
      <c r="E23" s="160" t="s">
        <v>8</v>
      </c>
      <c r="F23" s="160" t="s">
        <v>8</v>
      </c>
      <c r="G23" s="160">
        <v>3</v>
      </c>
      <c r="H23" s="151">
        <v>175</v>
      </c>
      <c r="I23" s="161">
        <v>343</v>
      </c>
      <c r="J23" s="143">
        <f t="shared" si="1"/>
        <v>0.96</v>
      </c>
    </row>
    <row r="24" spans="1:11" s="174" customFormat="1">
      <c r="A24" s="168" t="s">
        <v>115</v>
      </c>
      <c r="B24" s="169"/>
      <c r="C24" s="170">
        <v>167</v>
      </c>
      <c r="D24" s="170">
        <v>170</v>
      </c>
      <c r="E24" s="170">
        <v>160</v>
      </c>
      <c r="F24" s="170">
        <v>141</v>
      </c>
      <c r="G24" s="170">
        <v>128</v>
      </c>
      <c r="H24" s="60">
        <v>150</v>
      </c>
      <c r="I24" s="171">
        <v>242</v>
      </c>
      <c r="J24" s="172">
        <f t="shared" si="1"/>
        <v>0.61333333333333329</v>
      </c>
      <c r="K24" s="173"/>
    </row>
    <row r="25" spans="1:11" s="174" customFormat="1">
      <c r="A25" s="168" t="s">
        <v>116</v>
      </c>
      <c r="B25" s="169"/>
      <c r="C25" s="170" t="s">
        <v>8</v>
      </c>
      <c r="D25" s="170" t="s">
        <v>8</v>
      </c>
      <c r="E25" s="170" t="s">
        <v>8</v>
      </c>
      <c r="F25" s="170" t="s">
        <v>8</v>
      </c>
      <c r="G25" s="170" t="s">
        <v>8</v>
      </c>
      <c r="H25" s="60">
        <v>148</v>
      </c>
      <c r="I25" s="175">
        <v>161</v>
      </c>
      <c r="J25" s="172">
        <f t="shared" si="1"/>
        <v>8.7837837837837843E-2</v>
      </c>
      <c r="K25" s="176"/>
    </row>
    <row r="26" spans="1:11" s="174" customFormat="1">
      <c r="A26" s="177" t="s">
        <v>117</v>
      </c>
      <c r="B26" s="169"/>
      <c r="C26" s="178" t="s">
        <v>8</v>
      </c>
      <c r="D26" s="178" t="s">
        <v>8</v>
      </c>
      <c r="E26" s="178" t="s">
        <v>8</v>
      </c>
      <c r="F26" s="178" t="s">
        <v>8</v>
      </c>
      <c r="G26" s="178" t="s">
        <v>8</v>
      </c>
      <c r="H26" s="170">
        <v>2</v>
      </c>
      <c r="I26" s="175">
        <v>23</v>
      </c>
      <c r="J26" s="172" t="s">
        <v>118</v>
      </c>
      <c r="K26" s="179"/>
    </row>
    <row r="27" spans="1:11" s="174" customFormat="1">
      <c r="A27" s="177" t="s">
        <v>119</v>
      </c>
      <c r="B27" s="169"/>
      <c r="C27" s="178" t="s">
        <v>8</v>
      </c>
      <c r="D27" s="178" t="s">
        <v>8</v>
      </c>
      <c r="E27" s="178" t="s">
        <v>8</v>
      </c>
      <c r="F27" s="178" t="s">
        <v>8</v>
      </c>
      <c r="G27" s="178" t="s">
        <v>8</v>
      </c>
      <c r="H27" s="170">
        <v>0</v>
      </c>
      <c r="I27" s="175">
        <v>58</v>
      </c>
      <c r="J27" s="172" t="s">
        <v>18</v>
      </c>
      <c r="K27" s="176"/>
    </row>
    <row r="28" spans="1:11">
      <c r="A28" s="168" t="s">
        <v>62</v>
      </c>
      <c r="B28" s="178"/>
      <c r="C28" s="178" t="s">
        <v>8</v>
      </c>
      <c r="D28" s="178" t="s">
        <v>8</v>
      </c>
      <c r="E28" s="178" t="s">
        <v>8</v>
      </c>
      <c r="F28" s="178" t="s">
        <v>8</v>
      </c>
      <c r="G28" s="178" t="s">
        <v>8</v>
      </c>
      <c r="H28" s="170">
        <v>1501</v>
      </c>
      <c r="I28" s="175">
        <v>1686</v>
      </c>
      <c r="J28" s="172">
        <f t="shared" si="1"/>
        <v>0.12325116588940706</v>
      </c>
      <c r="K28" s="176"/>
    </row>
    <row r="29" spans="1:11" s="174" customFormat="1">
      <c r="A29" s="181" t="s">
        <v>120</v>
      </c>
      <c r="B29" s="169"/>
      <c r="C29" s="178">
        <v>1013</v>
      </c>
      <c r="D29" s="178">
        <v>1086</v>
      </c>
      <c r="E29" s="178">
        <v>1342</v>
      </c>
      <c r="F29" s="178">
        <v>1392</v>
      </c>
      <c r="G29" s="178">
        <v>1464</v>
      </c>
      <c r="H29" s="170">
        <v>1498</v>
      </c>
      <c r="I29" s="175">
        <v>1619</v>
      </c>
      <c r="J29" s="172">
        <f t="shared" si="1"/>
        <v>8.077436582109479E-2</v>
      </c>
      <c r="K29" s="176"/>
    </row>
    <row r="30" spans="1:11" s="174" customFormat="1">
      <c r="A30" s="182" t="s">
        <v>121</v>
      </c>
      <c r="B30" s="178"/>
      <c r="C30" s="178" t="s">
        <v>8</v>
      </c>
      <c r="D30" s="178" t="s">
        <v>8</v>
      </c>
      <c r="E30" s="178" t="s">
        <v>8</v>
      </c>
      <c r="F30" s="178" t="s">
        <v>8</v>
      </c>
      <c r="G30" s="178" t="s">
        <v>8</v>
      </c>
      <c r="H30" s="170">
        <v>0</v>
      </c>
      <c r="I30" s="175">
        <v>48</v>
      </c>
      <c r="J30" s="172" t="s">
        <v>18</v>
      </c>
      <c r="K30" s="176"/>
    </row>
    <row r="31" spans="1:11">
      <c r="A31" s="183" t="s">
        <v>122</v>
      </c>
      <c r="B31" s="178"/>
      <c r="C31" s="170" t="s">
        <v>8</v>
      </c>
      <c r="D31" s="170" t="s">
        <v>8</v>
      </c>
      <c r="E31" s="170" t="s">
        <v>8</v>
      </c>
      <c r="F31" s="170" t="s">
        <v>8</v>
      </c>
      <c r="G31" s="170" t="s">
        <v>8</v>
      </c>
      <c r="H31" s="170">
        <v>0</v>
      </c>
      <c r="I31" s="175">
        <v>15</v>
      </c>
      <c r="J31" s="172" t="s">
        <v>18</v>
      </c>
      <c r="K31" s="184"/>
    </row>
    <row r="32" spans="1:11" ht="16.5" thickBot="1">
      <c r="A32" s="183" t="s">
        <v>123</v>
      </c>
      <c r="B32" s="178"/>
      <c r="C32" s="178" t="s">
        <v>8</v>
      </c>
      <c r="D32" s="178" t="s">
        <v>8</v>
      </c>
      <c r="E32" s="178" t="s">
        <v>8</v>
      </c>
      <c r="F32" s="178" t="s">
        <v>8</v>
      </c>
      <c r="G32" s="178" t="s">
        <v>8</v>
      </c>
      <c r="H32" s="170">
        <v>3</v>
      </c>
      <c r="I32" s="175">
        <v>4</v>
      </c>
      <c r="J32" s="172">
        <f t="shared" si="1"/>
        <v>0.33333333333333331</v>
      </c>
      <c r="K32" s="176"/>
    </row>
    <row r="33" spans="1:10" ht="16.5" thickTop="1">
      <c r="A33" s="185" t="s">
        <v>124</v>
      </c>
      <c r="B33" s="186" t="s">
        <v>59</v>
      </c>
      <c r="C33" s="187">
        <v>0.62</v>
      </c>
      <c r="D33" s="187">
        <v>0.63</v>
      </c>
      <c r="E33" s="187">
        <v>0.77</v>
      </c>
      <c r="F33" s="187">
        <v>0.83</v>
      </c>
      <c r="G33" s="187">
        <v>0.86</v>
      </c>
      <c r="H33" s="187">
        <v>0.86</v>
      </c>
      <c r="I33" s="188">
        <v>0.94</v>
      </c>
      <c r="J33" s="189" t="s">
        <v>18</v>
      </c>
    </row>
    <row r="34" spans="1:10" s="194" customFormat="1" ht="14.25" thickBot="1">
      <c r="A34" s="190" t="s">
        <v>125</v>
      </c>
      <c r="B34" s="191" t="s">
        <v>126</v>
      </c>
      <c r="C34" s="191" t="s">
        <v>8</v>
      </c>
      <c r="D34" s="191" t="s">
        <v>8</v>
      </c>
      <c r="E34" s="191" t="s">
        <v>8</v>
      </c>
      <c r="F34" s="191" t="s">
        <v>8</v>
      </c>
      <c r="G34" s="191" t="s">
        <v>8</v>
      </c>
      <c r="H34" s="191" t="s">
        <v>8</v>
      </c>
      <c r="I34" s="192">
        <v>0.4</v>
      </c>
      <c r="J34" s="193" t="s">
        <v>18</v>
      </c>
    </row>
    <row r="35" spans="1:10" ht="36" customHeight="1" thickTop="1">
      <c r="A35" s="195" t="s">
        <v>127</v>
      </c>
      <c r="B35" s="195"/>
      <c r="C35" s="195"/>
      <c r="D35" s="195"/>
      <c r="E35" s="195"/>
      <c r="F35" s="195"/>
      <c r="G35" s="195"/>
      <c r="H35" s="195"/>
      <c r="I35" s="195"/>
      <c r="J35" s="195"/>
    </row>
  </sheetData>
  <mergeCells count="2">
    <mergeCell ref="A1:J1"/>
    <mergeCell ref="A35:J35"/>
  </mergeCells>
  <pageMargins left="0.25" right="0.25" top="0.75" bottom="0.75" header="0.3" footer="0.3"/>
  <pageSetup paperSize="9" scale="53" fitToHeight="0" orientation="landscape" r:id="rId1"/>
  <headerFooter>
    <oddHeader>&amp;L&amp;"-,Fett"2021 ESG Statbook</oddHeader>
    <oddFooter>&amp;L&amp;"Delivery,Standard"&amp;9Published on March 9, 2022&amp;R&amp;"Delivery,Standard"&amp;9&amp;P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D6FBA-AD64-4464-B80F-499AB1508FD8}">
  <sheetPr>
    <tabColor rgb="FF00B050"/>
    <pageSetUpPr fitToPage="1"/>
  </sheetPr>
  <dimension ref="A1:L62"/>
  <sheetViews>
    <sheetView view="pageBreakPreview" zoomScale="80" zoomScaleNormal="100" zoomScaleSheetLayoutView="80" workbookViewId="0"/>
  </sheetViews>
  <sheetFormatPr baseColWidth="10" defaultColWidth="11.42578125" defaultRowHeight="17.25"/>
  <cols>
    <col min="1" max="1" width="41.5703125" style="180" customWidth="1"/>
    <col min="2" max="2" width="11.42578125" style="196" customWidth="1"/>
    <col min="3" max="9" width="11.42578125" style="180"/>
    <col min="10" max="10" width="2.140625" style="268" bestFit="1" customWidth="1"/>
    <col min="11" max="11" width="14.140625" style="180" customWidth="1"/>
    <col min="12" max="12" width="68.7109375" style="180" bestFit="1" customWidth="1"/>
    <col min="13" max="16384" width="11.42578125" style="180"/>
  </cols>
  <sheetData>
    <row r="1" spans="1:12" s="126" customFormat="1" ht="31.5" customHeight="1" thickBot="1">
      <c r="A1" s="198" t="s">
        <v>871</v>
      </c>
      <c r="B1" s="199"/>
      <c r="C1" s="199"/>
      <c r="D1" s="199"/>
      <c r="E1" s="199"/>
      <c r="F1" s="199"/>
      <c r="G1" s="199"/>
      <c r="H1" s="199"/>
      <c r="I1" s="199"/>
      <c r="J1" s="200"/>
      <c r="K1" s="199"/>
      <c r="L1" s="201"/>
    </row>
    <row r="2" spans="1:12" s="126" customFormat="1" ht="27.75" customHeight="1" thickTop="1">
      <c r="A2" s="202" t="s">
        <v>128</v>
      </c>
      <c r="B2" s="203"/>
      <c r="C2" s="202">
        <v>2016</v>
      </c>
      <c r="D2" s="202">
        <v>2017</v>
      </c>
      <c r="E2" s="202">
        <v>2018</v>
      </c>
      <c r="F2" s="202">
        <v>2019</v>
      </c>
      <c r="G2" s="202">
        <v>2020</v>
      </c>
      <c r="H2" s="202">
        <v>2021</v>
      </c>
      <c r="I2" s="204">
        <v>2022</v>
      </c>
      <c r="J2" s="205"/>
      <c r="K2" s="206" t="s">
        <v>4</v>
      </c>
      <c r="L2" s="207" t="s">
        <v>5</v>
      </c>
    </row>
    <row r="3" spans="1:12" s="126" customFormat="1" ht="21" customHeight="1">
      <c r="A3" s="208" t="s">
        <v>129</v>
      </c>
      <c r="B3" s="209" t="s">
        <v>130</v>
      </c>
      <c r="C3" s="209" t="s">
        <v>131</v>
      </c>
      <c r="D3" s="209" t="s">
        <v>131</v>
      </c>
      <c r="E3" s="210" t="s">
        <v>132</v>
      </c>
      <c r="F3" s="210" t="s">
        <v>132</v>
      </c>
      <c r="G3" s="210" t="s">
        <v>133</v>
      </c>
      <c r="H3" s="210" t="s">
        <v>134</v>
      </c>
      <c r="I3" s="211" t="s">
        <v>135</v>
      </c>
      <c r="J3" s="212"/>
      <c r="K3" s="209" t="s">
        <v>18</v>
      </c>
      <c r="L3" s="213" t="s">
        <v>136</v>
      </c>
    </row>
    <row r="4" spans="1:12" ht="15.75">
      <c r="A4" s="207" t="s">
        <v>137</v>
      </c>
      <c r="B4" s="214" t="s">
        <v>138</v>
      </c>
      <c r="C4" s="215">
        <v>190</v>
      </c>
      <c r="D4" s="215">
        <v>208</v>
      </c>
      <c r="E4" s="216">
        <v>214</v>
      </c>
      <c r="F4" s="216">
        <v>218</v>
      </c>
      <c r="G4" s="216">
        <v>246</v>
      </c>
      <c r="H4" s="216">
        <v>281</v>
      </c>
      <c r="I4" s="217">
        <v>300</v>
      </c>
      <c r="J4" s="218"/>
      <c r="K4" s="219">
        <f>(H4-G4)/G4</f>
        <v>0.14227642276422764</v>
      </c>
      <c r="L4" s="180" t="s">
        <v>139</v>
      </c>
    </row>
    <row r="5" spans="1:12" ht="15.75">
      <c r="A5" s="220" t="s">
        <v>140</v>
      </c>
      <c r="B5" s="221"/>
      <c r="C5" s="170">
        <v>51</v>
      </c>
      <c r="D5" s="222">
        <v>58</v>
      </c>
      <c r="E5" s="222">
        <v>66</v>
      </c>
      <c r="F5" s="194">
        <v>75</v>
      </c>
      <c r="G5" s="194">
        <v>94</v>
      </c>
      <c r="H5" s="194">
        <v>109</v>
      </c>
      <c r="I5" s="223">
        <v>125</v>
      </c>
      <c r="J5" s="224"/>
      <c r="K5" s="225">
        <f t="shared" ref="K5:K23" si="0">(I5-H5)/H5</f>
        <v>0.14678899082568808</v>
      </c>
    </row>
    <row r="6" spans="1:12" ht="15.75">
      <c r="A6" s="226" t="s">
        <v>141</v>
      </c>
      <c r="B6" s="221"/>
      <c r="C6" s="170">
        <v>61</v>
      </c>
      <c r="D6" s="222">
        <v>67</v>
      </c>
      <c r="E6" s="222">
        <v>70</v>
      </c>
      <c r="F6" s="194">
        <v>68</v>
      </c>
      <c r="G6" s="194">
        <v>70</v>
      </c>
      <c r="H6" s="194">
        <v>72</v>
      </c>
      <c r="I6" s="223">
        <v>65</v>
      </c>
      <c r="J6" s="224"/>
      <c r="K6" s="225">
        <f t="shared" si="0"/>
        <v>-9.7222222222222224E-2</v>
      </c>
    </row>
    <row r="7" spans="1:12" ht="15.75">
      <c r="A7" s="226" t="s">
        <v>142</v>
      </c>
      <c r="B7" s="221"/>
      <c r="C7" s="170">
        <v>39</v>
      </c>
      <c r="D7" s="222">
        <v>47</v>
      </c>
      <c r="E7" s="222">
        <v>42</v>
      </c>
      <c r="F7" s="194">
        <v>35</v>
      </c>
      <c r="G7" s="194">
        <v>39</v>
      </c>
      <c r="H7" s="194">
        <v>55</v>
      </c>
      <c r="I7" s="223">
        <v>68</v>
      </c>
      <c r="J7" s="224"/>
      <c r="K7" s="225">
        <f t="shared" si="0"/>
        <v>0.23636363636363636</v>
      </c>
    </row>
    <row r="8" spans="1:12" ht="15.75">
      <c r="A8" s="226" t="s">
        <v>143</v>
      </c>
      <c r="B8" s="221"/>
      <c r="C8" s="170">
        <v>23</v>
      </c>
      <c r="D8" s="222">
        <v>17</v>
      </c>
      <c r="E8" s="222">
        <v>12</v>
      </c>
      <c r="F8" s="194">
        <v>13</v>
      </c>
      <c r="G8" s="194">
        <v>13</v>
      </c>
      <c r="H8" s="194">
        <v>12</v>
      </c>
      <c r="I8" s="223">
        <v>12</v>
      </c>
      <c r="J8" s="224"/>
      <c r="K8" s="225">
        <f t="shared" si="0"/>
        <v>0</v>
      </c>
    </row>
    <row r="9" spans="1:12" ht="15.75">
      <c r="A9" s="226" t="s">
        <v>144</v>
      </c>
      <c r="B9" s="221"/>
      <c r="C9" s="170">
        <v>16</v>
      </c>
      <c r="D9" s="222">
        <v>20</v>
      </c>
      <c r="E9" s="222">
        <v>25</v>
      </c>
      <c r="F9" s="194">
        <v>26</v>
      </c>
      <c r="G9" s="194">
        <v>26</v>
      </c>
      <c r="H9" s="194">
        <v>30</v>
      </c>
      <c r="I9" s="223">
        <v>30</v>
      </c>
      <c r="J9" s="224"/>
      <c r="K9" s="225">
        <f t="shared" si="0"/>
        <v>0</v>
      </c>
    </row>
    <row r="10" spans="1:12" ht="15.75">
      <c r="A10" s="207" t="s">
        <v>145</v>
      </c>
      <c r="B10" s="214" t="s">
        <v>138</v>
      </c>
      <c r="C10" s="215">
        <v>190</v>
      </c>
      <c r="D10" s="215">
        <v>208</v>
      </c>
      <c r="E10" s="216">
        <v>214</v>
      </c>
      <c r="F10" s="216">
        <v>218</v>
      </c>
      <c r="G10" s="216">
        <v>246</v>
      </c>
      <c r="H10" s="216">
        <v>281</v>
      </c>
      <c r="I10" s="217">
        <v>300</v>
      </c>
      <c r="J10" s="218"/>
      <c r="K10" s="225">
        <f t="shared" si="0"/>
        <v>6.7615658362989328E-2</v>
      </c>
    </row>
    <row r="11" spans="1:12" ht="15.75">
      <c r="A11" s="220" t="s">
        <v>146</v>
      </c>
      <c r="B11" s="221"/>
      <c r="C11" s="170">
        <v>32</v>
      </c>
      <c r="D11" s="170">
        <v>41</v>
      </c>
      <c r="E11" s="222">
        <v>49</v>
      </c>
      <c r="F11" s="222">
        <v>59</v>
      </c>
      <c r="G11" s="222">
        <v>73</v>
      </c>
      <c r="H11" s="222">
        <v>83</v>
      </c>
      <c r="I11" s="227">
        <v>85</v>
      </c>
      <c r="J11" s="228"/>
      <c r="K11" s="225">
        <f t="shared" si="0"/>
        <v>2.4096385542168676E-2</v>
      </c>
    </row>
    <row r="12" spans="1:12" ht="15.75">
      <c r="A12" s="226" t="s">
        <v>147</v>
      </c>
      <c r="B12" s="221"/>
      <c r="C12" s="170">
        <v>126</v>
      </c>
      <c r="D12" s="170">
        <v>134</v>
      </c>
      <c r="E12" s="170">
        <v>134</v>
      </c>
      <c r="F12" s="222">
        <v>135</v>
      </c>
      <c r="G12" s="222">
        <v>145</v>
      </c>
      <c r="H12" s="222">
        <v>161</v>
      </c>
      <c r="I12" s="227">
        <v>174</v>
      </c>
      <c r="J12" s="228"/>
      <c r="K12" s="225">
        <f t="shared" si="0"/>
        <v>8.0745341614906832E-2</v>
      </c>
    </row>
    <row r="13" spans="1:12" ht="16.5" thickBot="1">
      <c r="A13" s="226" t="s">
        <v>148</v>
      </c>
      <c r="B13" s="221"/>
      <c r="C13" s="170">
        <v>32</v>
      </c>
      <c r="D13" s="170">
        <v>33</v>
      </c>
      <c r="E13" s="170">
        <v>31</v>
      </c>
      <c r="F13" s="222">
        <v>25</v>
      </c>
      <c r="G13" s="222">
        <v>28</v>
      </c>
      <c r="H13" s="222">
        <v>37</v>
      </c>
      <c r="I13" s="227">
        <v>41</v>
      </c>
      <c r="J13" s="228"/>
      <c r="K13" s="225">
        <f t="shared" si="0"/>
        <v>0.10810810810810811</v>
      </c>
    </row>
    <row r="14" spans="1:12" ht="16.5" thickTop="1">
      <c r="A14" s="86" t="s">
        <v>149</v>
      </c>
      <c r="B14" s="87" t="s">
        <v>138</v>
      </c>
      <c r="C14" s="229">
        <v>92328</v>
      </c>
      <c r="D14" s="229">
        <v>97165</v>
      </c>
      <c r="E14" s="229">
        <v>98478.425470332848</v>
      </c>
      <c r="F14" s="230">
        <v>103573</v>
      </c>
      <c r="G14" s="230">
        <v>105954.93650793651</v>
      </c>
      <c r="H14" s="230">
        <v>112460</v>
      </c>
      <c r="I14" s="231">
        <v>118482</v>
      </c>
      <c r="J14" s="232"/>
      <c r="K14" s="233">
        <f t="shared" si="0"/>
        <v>5.3547928152231902E-2</v>
      </c>
      <c r="L14" s="6"/>
    </row>
    <row r="15" spans="1:12" ht="15.75">
      <c r="A15" s="220" t="s">
        <v>150</v>
      </c>
      <c r="B15" s="221"/>
      <c r="C15" s="234">
        <v>63771</v>
      </c>
      <c r="D15" s="234">
        <v>67222</v>
      </c>
      <c r="E15" s="234">
        <v>69809.357452966709</v>
      </c>
      <c r="F15" s="234">
        <v>74548</v>
      </c>
      <c r="G15" s="234">
        <v>77409.126984126982</v>
      </c>
      <c r="H15" s="234">
        <v>83170</v>
      </c>
      <c r="I15" s="235">
        <v>87502</v>
      </c>
      <c r="J15" s="236"/>
      <c r="K15" s="225">
        <f t="shared" si="0"/>
        <v>5.2086088733918477E-2</v>
      </c>
    </row>
    <row r="16" spans="1:12" ht="15.75">
      <c r="A16" s="226" t="s">
        <v>151</v>
      </c>
      <c r="B16" s="221"/>
      <c r="C16" s="234">
        <v>11227</v>
      </c>
      <c r="D16" s="234">
        <v>12096</v>
      </c>
      <c r="E16" s="234">
        <v>10989.942112879886</v>
      </c>
      <c r="F16" s="234">
        <v>11330</v>
      </c>
      <c r="G16" s="234">
        <v>10792.126984126984</v>
      </c>
      <c r="H16" s="234">
        <v>11115</v>
      </c>
      <c r="I16" s="235">
        <v>13300</v>
      </c>
      <c r="J16" s="236"/>
      <c r="K16" s="225">
        <f t="shared" si="0"/>
        <v>0.19658119658119658</v>
      </c>
    </row>
    <row r="17" spans="1:12" ht="15.75">
      <c r="A17" s="226" t="s">
        <v>152</v>
      </c>
      <c r="B17" s="221"/>
      <c r="C17" s="170">
        <v>17330</v>
      </c>
      <c r="D17" s="170">
        <v>17847</v>
      </c>
      <c r="E17" s="170">
        <v>17679.125904486253</v>
      </c>
      <c r="F17" s="170">
        <v>17695</v>
      </c>
      <c r="G17" s="170">
        <v>17753.682539682541</v>
      </c>
      <c r="H17" s="170">
        <v>18175</v>
      </c>
      <c r="I17" s="237">
        <v>17680</v>
      </c>
      <c r="J17" s="238"/>
      <c r="K17" s="225">
        <f t="shared" si="0"/>
        <v>-2.7235213204951855E-2</v>
      </c>
    </row>
    <row r="18" spans="1:12" ht="15.75">
      <c r="A18" s="207" t="s">
        <v>153</v>
      </c>
      <c r="B18" s="214" t="s">
        <v>138</v>
      </c>
      <c r="C18" s="216">
        <v>4177</v>
      </c>
      <c r="D18" s="216">
        <v>7896</v>
      </c>
      <c r="E18" s="216">
        <v>10843</v>
      </c>
      <c r="F18" s="216">
        <v>13532</v>
      </c>
      <c r="G18" s="239">
        <v>17812</v>
      </c>
      <c r="H18" s="239">
        <v>26094</v>
      </c>
      <c r="I18" s="240">
        <v>31266</v>
      </c>
      <c r="J18" s="241"/>
      <c r="K18" s="225">
        <f t="shared" si="0"/>
        <v>0.19820648424925269</v>
      </c>
    </row>
    <row r="19" spans="1:12" ht="15.75">
      <c r="A19" s="220" t="s">
        <v>154</v>
      </c>
      <c r="B19" s="221"/>
      <c r="C19" s="222">
        <v>2432</v>
      </c>
      <c r="D19" s="222">
        <v>6040</v>
      </c>
      <c r="E19" s="222">
        <v>9358</v>
      </c>
      <c r="F19" s="222">
        <v>11610</v>
      </c>
      <c r="G19" s="222">
        <v>15400</v>
      </c>
      <c r="H19" s="222">
        <v>21431</v>
      </c>
      <c r="I19" s="227">
        <v>29208</v>
      </c>
      <c r="J19" s="228"/>
      <c r="K19" s="225">
        <f t="shared" si="0"/>
        <v>0.3628855396388409</v>
      </c>
    </row>
    <row r="20" spans="1:12" ht="15.75">
      <c r="A20" s="242" t="s">
        <v>155</v>
      </c>
      <c r="B20" s="221"/>
      <c r="C20" s="170" t="s">
        <v>131</v>
      </c>
      <c r="D20" s="170" t="s">
        <v>131</v>
      </c>
      <c r="E20" s="170" t="s">
        <v>131</v>
      </c>
      <c r="F20" s="170" t="s">
        <v>131</v>
      </c>
      <c r="G20" s="170" t="s">
        <v>131</v>
      </c>
      <c r="H20" s="222">
        <v>20774</v>
      </c>
      <c r="I20" s="227">
        <v>27781</v>
      </c>
      <c r="J20" s="228"/>
      <c r="K20" s="225">
        <f t="shared" si="0"/>
        <v>0.33729662077596995</v>
      </c>
      <c r="L20" s="243" t="s">
        <v>156</v>
      </c>
    </row>
    <row r="21" spans="1:12" ht="15.75">
      <c r="A21" s="242" t="s">
        <v>157</v>
      </c>
      <c r="B21" s="178"/>
      <c r="C21" s="222">
        <v>474</v>
      </c>
      <c r="D21" s="222">
        <v>572</v>
      </c>
      <c r="E21" s="222">
        <v>554</v>
      </c>
      <c r="F21" s="222">
        <v>809</v>
      </c>
      <c r="G21" s="222">
        <v>1390</v>
      </c>
      <c r="H21" s="222">
        <v>3500</v>
      </c>
      <c r="I21" s="227">
        <v>1187</v>
      </c>
      <c r="J21" s="228">
        <v>2</v>
      </c>
      <c r="K21" s="225">
        <f t="shared" si="0"/>
        <v>-0.66085714285714281</v>
      </c>
    </row>
    <row r="22" spans="1:12" ht="15.75">
      <c r="A22" s="242" t="s">
        <v>158</v>
      </c>
      <c r="B22" s="178"/>
      <c r="C22" s="222">
        <v>701</v>
      </c>
      <c r="D22" s="222">
        <v>401</v>
      </c>
      <c r="E22" s="222">
        <v>206</v>
      </c>
      <c r="F22" s="222">
        <v>680</v>
      </c>
      <c r="G22" s="222">
        <v>641</v>
      </c>
      <c r="H22" s="222">
        <v>641</v>
      </c>
      <c r="I22" s="227">
        <v>756</v>
      </c>
      <c r="J22" s="228"/>
      <c r="K22" s="225">
        <f t="shared" si="0"/>
        <v>0.1794071762870515</v>
      </c>
    </row>
    <row r="23" spans="1:12" ht="15.75">
      <c r="A23" s="242" t="s">
        <v>159</v>
      </c>
      <c r="B23" s="178"/>
      <c r="C23" s="222">
        <v>121</v>
      </c>
      <c r="D23" s="222">
        <v>113</v>
      </c>
      <c r="E23" s="222">
        <v>74</v>
      </c>
      <c r="F23" s="222">
        <v>77</v>
      </c>
      <c r="G23" s="244">
        <v>84</v>
      </c>
      <c r="H23" s="222">
        <v>83</v>
      </c>
      <c r="I23" s="227">
        <v>115</v>
      </c>
      <c r="J23" s="228"/>
      <c r="K23" s="225">
        <f t="shared" si="0"/>
        <v>0.38554216867469882</v>
      </c>
    </row>
    <row r="24" spans="1:12" ht="15.75">
      <c r="A24" s="242" t="s">
        <v>160</v>
      </c>
      <c r="B24" s="178"/>
      <c r="C24" s="222">
        <v>269</v>
      </c>
      <c r="D24" s="222">
        <v>606</v>
      </c>
      <c r="E24" s="222">
        <v>472</v>
      </c>
      <c r="F24" s="222">
        <v>315</v>
      </c>
      <c r="G24" s="244">
        <v>0</v>
      </c>
      <c r="H24" s="244">
        <v>0</v>
      </c>
      <c r="I24" s="245" t="s">
        <v>161</v>
      </c>
      <c r="J24" s="246"/>
      <c r="K24" s="225"/>
    </row>
    <row r="25" spans="1:12" ht="15.75">
      <c r="A25" s="247" t="s">
        <v>162</v>
      </c>
      <c r="B25" s="248" t="s">
        <v>138</v>
      </c>
      <c r="C25" s="215">
        <v>63861</v>
      </c>
      <c r="D25" s="215">
        <v>69709</v>
      </c>
      <c r="E25" s="215">
        <v>74900</v>
      </c>
      <c r="F25" s="216">
        <v>75638</v>
      </c>
      <c r="G25" s="216">
        <v>78862</v>
      </c>
      <c r="H25" s="216">
        <v>84639</v>
      </c>
      <c r="I25" s="217">
        <v>95690</v>
      </c>
      <c r="J25" s="218"/>
      <c r="K25" s="225">
        <f t="shared" ref="K25:K30" si="1">(I25-H25)/H25</f>
        <v>0.13056628740887771</v>
      </c>
      <c r="L25" s="194"/>
    </row>
    <row r="26" spans="1:12" ht="15.75">
      <c r="A26" s="220" t="s">
        <v>163</v>
      </c>
      <c r="B26" s="221"/>
      <c r="C26" s="170" t="s">
        <v>131</v>
      </c>
      <c r="D26" s="170">
        <v>6040</v>
      </c>
      <c r="E26" s="170">
        <v>9114</v>
      </c>
      <c r="F26" s="222">
        <v>11161</v>
      </c>
      <c r="G26" s="222">
        <v>14981</v>
      </c>
      <c r="H26" s="222">
        <v>21088</v>
      </c>
      <c r="I26" s="227">
        <v>29208</v>
      </c>
      <c r="J26" s="228"/>
      <c r="K26" s="225">
        <f t="shared" si="1"/>
        <v>0.38505311077389986</v>
      </c>
    </row>
    <row r="27" spans="1:12" ht="15.75">
      <c r="A27" s="242" t="s">
        <v>164</v>
      </c>
      <c r="B27" s="178"/>
      <c r="C27" s="170">
        <v>8701</v>
      </c>
      <c r="D27" s="170">
        <v>12613</v>
      </c>
      <c r="E27" s="170">
        <v>17321</v>
      </c>
      <c r="F27" s="222">
        <v>19671</v>
      </c>
      <c r="G27" s="222">
        <v>22549</v>
      </c>
      <c r="H27" s="222">
        <v>28728</v>
      </c>
      <c r="I27" s="227">
        <v>33144</v>
      </c>
      <c r="J27" s="228"/>
      <c r="K27" s="225">
        <f t="shared" si="1"/>
        <v>0.15371762740183792</v>
      </c>
    </row>
    <row r="28" spans="1:12" ht="15.75">
      <c r="A28" s="249" t="s">
        <v>165</v>
      </c>
      <c r="B28" s="250"/>
      <c r="C28" s="170">
        <v>39542</v>
      </c>
      <c r="D28" s="170">
        <v>36768</v>
      </c>
      <c r="E28" s="170">
        <v>35173</v>
      </c>
      <c r="F28" s="222">
        <v>33688</v>
      </c>
      <c r="G28" s="222">
        <v>31826</v>
      </c>
      <c r="H28" s="222">
        <v>29165</v>
      </c>
      <c r="I28" s="227">
        <v>29210</v>
      </c>
      <c r="J28" s="228"/>
      <c r="K28" s="225">
        <f t="shared" si="1"/>
        <v>1.5429453111606378E-3</v>
      </c>
    </row>
    <row r="29" spans="1:12" ht="15.75">
      <c r="A29" s="242" t="s">
        <v>166</v>
      </c>
      <c r="B29" s="178"/>
      <c r="C29" s="170">
        <v>15618</v>
      </c>
      <c r="D29" s="170">
        <v>14288</v>
      </c>
      <c r="E29" s="170">
        <v>13292</v>
      </c>
      <c r="F29" s="222">
        <f>11118-587-12</f>
        <v>10519</v>
      </c>
      <c r="G29" s="222">
        <v>9308</v>
      </c>
      <c r="H29" s="222">
        <v>5543</v>
      </c>
      <c r="I29" s="227">
        <v>4050</v>
      </c>
      <c r="J29" s="228"/>
      <c r="K29" s="225">
        <f t="shared" si="1"/>
        <v>-0.26934872812556376</v>
      </c>
    </row>
    <row r="30" spans="1:12" ht="15.75">
      <c r="A30" s="242" t="s">
        <v>167</v>
      </c>
      <c r="B30" s="178"/>
      <c r="C30" s="222">
        <v>847</v>
      </c>
      <c r="D30" s="222">
        <v>799</v>
      </c>
      <c r="E30" s="222">
        <v>587</v>
      </c>
      <c r="F30" s="222">
        <v>587</v>
      </c>
      <c r="G30" s="222">
        <v>198</v>
      </c>
      <c r="H30" s="222">
        <v>115</v>
      </c>
      <c r="I30" s="227">
        <v>78</v>
      </c>
      <c r="J30" s="228"/>
      <c r="K30" s="225">
        <f t="shared" si="1"/>
        <v>-0.32173913043478258</v>
      </c>
    </row>
    <row r="31" spans="1:12" ht="15.75">
      <c r="A31" s="242" t="s">
        <v>168</v>
      </c>
      <c r="B31" s="221"/>
      <c r="C31" s="222">
        <v>10</v>
      </c>
      <c r="D31" s="222">
        <v>10</v>
      </c>
      <c r="E31" s="222">
        <v>10</v>
      </c>
      <c r="F31" s="222">
        <v>10</v>
      </c>
      <c r="G31" s="222">
        <v>0</v>
      </c>
      <c r="H31" s="222">
        <v>0</v>
      </c>
      <c r="I31" s="227">
        <v>0</v>
      </c>
      <c r="J31" s="228"/>
      <c r="K31" s="251" t="s">
        <v>18</v>
      </c>
    </row>
    <row r="32" spans="1:12" ht="15.75">
      <c r="A32" s="242" t="s">
        <v>169</v>
      </c>
      <c r="B32" s="221"/>
      <c r="C32" s="222">
        <v>1</v>
      </c>
      <c r="D32" s="222">
        <v>1</v>
      </c>
      <c r="E32" s="222">
        <v>2</v>
      </c>
      <c r="F32" s="222">
        <v>2</v>
      </c>
      <c r="G32" s="222">
        <v>0</v>
      </c>
      <c r="H32" s="222">
        <v>0</v>
      </c>
      <c r="I32" s="227">
        <v>0</v>
      </c>
      <c r="J32" s="228"/>
      <c r="K32" s="251" t="s">
        <v>18</v>
      </c>
    </row>
    <row r="33" spans="1:12" ht="15.75">
      <c r="A33" s="207" t="s">
        <v>170</v>
      </c>
      <c r="B33" s="252" t="s">
        <v>138</v>
      </c>
      <c r="C33" s="215" t="s">
        <v>161</v>
      </c>
      <c r="D33" s="215" t="s">
        <v>161</v>
      </c>
      <c r="E33" s="215" t="s">
        <v>161</v>
      </c>
      <c r="F33" s="215" t="s">
        <v>161</v>
      </c>
      <c r="G33" s="216">
        <v>28500</v>
      </c>
      <c r="H33" s="216">
        <f>SUM(H34:H37)</f>
        <v>29200</v>
      </c>
      <c r="I33" s="217">
        <v>27100</v>
      </c>
      <c r="J33" s="218"/>
      <c r="K33" s="225">
        <f>(I33-H33)/H33</f>
        <v>-7.1917808219178078E-2</v>
      </c>
      <c r="L33" s="6"/>
    </row>
    <row r="34" spans="1:12" ht="15.75">
      <c r="A34" s="220" t="s">
        <v>171</v>
      </c>
      <c r="B34" s="252"/>
      <c r="C34" s="170" t="s">
        <v>161</v>
      </c>
      <c r="D34" s="170" t="s">
        <v>161</v>
      </c>
      <c r="E34" s="170" t="s">
        <v>161</v>
      </c>
      <c r="F34" s="170" t="s">
        <v>161</v>
      </c>
      <c r="G34" s="222">
        <v>11700</v>
      </c>
      <c r="H34" s="222">
        <v>9700</v>
      </c>
      <c r="I34" s="227">
        <v>7200</v>
      </c>
      <c r="J34" s="228"/>
      <c r="K34" s="225">
        <f>(I34-H34)/H34</f>
        <v>-0.25773195876288657</v>
      </c>
      <c r="L34" s="6"/>
    </row>
    <row r="35" spans="1:12" ht="15.75">
      <c r="A35" s="253" t="s">
        <v>172</v>
      </c>
      <c r="B35" s="221"/>
      <c r="C35" s="170" t="s">
        <v>161</v>
      </c>
      <c r="D35" s="170" t="s">
        <v>161</v>
      </c>
      <c r="E35" s="170" t="s">
        <v>161</v>
      </c>
      <c r="F35" s="170" t="s">
        <v>161</v>
      </c>
      <c r="G35" s="222">
        <v>8000</v>
      </c>
      <c r="H35" s="222">
        <v>7000</v>
      </c>
      <c r="I35" s="227">
        <v>6100</v>
      </c>
      <c r="J35" s="228"/>
      <c r="K35" s="225">
        <f>(I35-H35)/H35</f>
        <v>-0.12857142857142856</v>
      </c>
    </row>
    <row r="36" spans="1:12" ht="15.75">
      <c r="A36" s="253" t="s">
        <v>173</v>
      </c>
      <c r="B36" s="221"/>
      <c r="C36" s="170" t="s">
        <v>161</v>
      </c>
      <c r="D36" s="170" t="s">
        <v>161</v>
      </c>
      <c r="E36" s="170" t="s">
        <v>161</v>
      </c>
      <c r="F36" s="170" t="s">
        <v>161</v>
      </c>
      <c r="G36" s="222">
        <v>8700</v>
      </c>
      <c r="H36" s="222">
        <v>12400</v>
      </c>
      <c r="I36" s="227">
        <v>13500</v>
      </c>
      <c r="J36" s="228"/>
      <c r="K36" s="225">
        <f>(I36-H36)/H36</f>
        <v>8.8709677419354843E-2</v>
      </c>
    </row>
    <row r="37" spans="1:12" ht="16.5" thickBot="1">
      <c r="A37" s="254" t="s">
        <v>174</v>
      </c>
      <c r="B37" s="255"/>
      <c r="C37" s="256" t="s">
        <v>161</v>
      </c>
      <c r="D37" s="256" t="s">
        <v>161</v>
      </c>
      <c r="E37" s="256" t="s">
        <v>161</v>
      </c>
      <c r="F37" s="256" t="s">
        <v>161</v>
      </c>
      <c r="G37" s="257">
        <v>100</v>
      </c>
      <c r="H37" s="258">
        <v>100</v>
      </c>
      <c r="I37" s="259">
        <v>300</v>
      </c>
      <c r="J37" s="260"/>
      <c r="K37" s="261">
        <f>(I37-H37)/H37</f>
        <v>2</v>
      </c>
      <c r="L37" s="262"/>
    </row>
    <row r="38" spans="1:12" ht="51" customHeight="1" thickTop="1">
      <c r="A38" s="120" t="s">
        <v>175</v>
      </c>
      <c r="B38" s="120"/>
      <c r="C38" s="120"/>
      <c r="D38" s="120"/>
      <c r="E38" s="120"/>
      <c r="F38" s="120"/>
      <c r="G38" s="120"/>
      <c r="H38" s="120"/>
      <c r="I38" s="120"/>
      <c r="J38" s="120"/>
      <c r="K38" s="120"/>
    </row>
    <row r="39" spans="1:12" ht="15.75">
      <c r="A39" s="263"/>
      <c r="B39" s="264"/>
      <c r="C39" s="265"/>
      <c r="D39" s="265"/>
      <c r="E39" s="265"/>
      <c r="F39" s="265"/>
      <c r="G39" s="265"/>
      <c r="H39" s="265"/>
      <c r="I39" s="265"/>
      <c r="J39" s="266"/>
      <c r="K39" s="265"/>
    </row>
    <row r="40" spans="1:12" ht="15.75">
      <c r="A40" s="263"/>
      <c r="B40" s="264"/>
      <c r="C40" s="265"/>
      <c r="D40" s="265"/>
      <c r="E40" s="265"/>
      <c r="F40" s="265"/>
      <c r="G40" s="265"/>
      <c r="H40" s="265"/>
      <c r="I40" s="265"/>
      <c r="J40" s="266"/>
      <c r="K40" s="265"/>
    </row>
    <row r="62" spans="1:11" ht="15.75">
      <c r="A62" s="267"/>
      <c r="B62" s="267"/>
      <c r="C62" s="267"/>
      <c r="D62" s="267"/>
      <c r="E62" s="267"/>
      <c r="F62" s="267"/>
      <c r="G62" s="267"/>
      <c r="H62" s="267"/>
      <c r="I62" s="267"/>
      <c r="J62" s="267"/>
      <c r="K62" s="267"/>
    </row>
  </sheetData>
  <mergeCells count="2">
    <mergeCell ref="A38:K38"/>
    <mergeCell ref="A62:K62"/>
  </mergeCells>
  <printOptions horizontalCentered="1" verticalCentered="1"/>
  <pageMargins left="0.23622047244094491" right="0.23622047244094491" top="0.74803149606299213" bottom="0.74803149606299213" header="0.31496062992125984" footer="0.31496062992125984"/>
  <pageSetup paperSize="9" scale="65" orientation="landscape" r:id="rId1"/>
  <headerFooter>
    <oddHeader>&amp;L&amp;"Delivery,Fett" 2021 ESG StatBook</oddHeader>
    <oddFooter xml:space="preserve">&amp;L&amp;"Delivery,Standard"&amp;9Published on March 9, 2022&amp;R&amp;"Delivery,Standard"&amp;9&amp;P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B4EE8-68EB-47CD-BA6B-8FCB114B4EB6}">
  <sheetPr>
    <tabColor rgb="FF00B050"/>
    <pageSetUpPr fitToPage="1"/>
  </sheetPr>
  <dimension ref="A1:K23"/>
  <sheetViews>
    <sheetView showRuler="0" view="pageBreakPreview" zoomScale="80" zoomScaleNormal="90" zoomScaleSheetLayoutView="80" zoomScalePageLayoutView="80" workbookViewId="0">
      <selection sqref="A1:J1"/>
    </sheetView>
  </sheetViews>
  <sheetFormatPr baseColWidth="10" defaultColWidth="11.42578125" defaultRowHeight="15"/>
  <cols>
    <col min="1" max="1" width="39.85546875" customWidth="1"/>
    <col min="2" max="2" width="7.140625" style="299" bestFit="1" customWidth="1"/>
    <col min="3" max="5" width="11.5703125" style="299" customWidth="1"/>
    <col min="6" max="6" width="12.42578125" style="299" customWidth="1"/>
    <col min="7" max="9" width="11.42578125" style="299"/>
    <col min="10" max="10" width="11.5703125" style="300" customWidth="1"/>
    <col min="11" max="11" width="20.140625" style="173" bestFit="1" customWidth="1"/>
  </cols>
  <sheetData>
    <row r="1" spans="1:11" s="269" customFormat="1" ht="31.5" customHeight="1" thickBot="1">
      <c r="A1" s="14" t="s">
        <v>872</v>
      </c>
      <c r="B1" s="14"/>
      <c r="C1" s="14"/>
      <c r="D1" s="14"/>
      <c r="E1" s="14"/>
      <c r="F1" s="14"/>
      <c r="G1" s="14"/>
      <c r="H1" s="14"/>
      <c r="I1" s="14"/>
      <c r="J1" s="14"/>
      <c r="K1" s="125"/>
    </row>
    <row r="2" spans="1:11" s="90" customFormat="1" ht="27.75" customHeight="1" thickTop="1" thickBot="1">
      <c r="A2" s="3" t="s">
        <v>176</v>
      </c>
      <c r="B2" s="128"/>
      <c r="C2" s="270">
        <v>2016</v>
      </c>
      <c r="D2" s="270">
        <v>2017</v>
      </c>
      <c r="E2" s="270">
        <v>2018</v>
      </c>
      <c r="F2" s="270">
        <v>2019</v>
      </c>
      <c r="G2" s="270">
        <v>2020</v>
      </c>
      <c r="H2" s="270">
        <v>2021</v>
      </c>
      <c r="I2" s="271">
        <v>2022</v>
      </c>
      <c r="J2" s="272" t="s">
        <v>4</v>
      </c>
      <c r="K2" s="131" t="s">
        <v>5</v>
      </c>
    </row>
    <row r="3" spans="1:11" s="276" customFormat="1" ht="24.95" customHeight="1" thickTop="1">
      <c r="A3" s="273" t="s">
        <v>177</v>
      </c>
      <c r="B3" s="30" t="s">
        <v>178</v>
      </c>
      <c r="C3" s="274"/>
      <c r="D3" s="274"/>
      <c r="E3" s="274"/>
      <c r="F3" s="274"/>
      <c r="G3" s="274"/>
      <c r="H3" s="274"/>
      <c r="I3" s="275"/>
      <c r="J3" s="48"/>
      <c r="K3" s="173"/>
    </row>
    <row r="4" spans="1:11" s="279" customFormat="1" ht="21.75" customHeight="1">
      <c r="A4" s="277" t="s">
        <v>179</v>
      </c>
      <c r="B4" s="214"/>
      <c r="C4" s="216">
        <v>35754</v>
      </c>
      <c r="D4" s="216">
        <v>36976</v>
      </c>
      <c r="E4" s="216">
        <v>39795</v>
      </c>
      <c r="F4" s="216">
        <v>41223</v>
      </c>
      <c r="G4" s="215">
        <v>42331</v>
      </c>
      <c r="H4" s="215">
        <v>47014.373906774032</v>
      </c>
      <c r="I4" s="278">
        <v>55761</v>
      </c>
      <c r="J4" s="251">
        <f>(I4-H4)/H4</f>
        <v>0.18604153084267103</v>
      </c>
      <c r="K4" s="176"/>
    </row>
    <row r="5" spans="1:11">
      <c r="A5" s="220" t="s">
        <v>180</v>
      </c>
      <c r="B5" s="178"/>
      <c r="C5" s="222">
        <v>15634</v>
      </c>
      <c r="D5" s="222">
        <v>15739</v>
      </c>
      <c r="E5" s="222">
        <v>16844</v>
      </c>
      <c r="F5" s="222">
        <v>16450</v>
      </c>
      <c r="G5" s="170">
        <v>15879</v>
      </c>
      <c r="H5" s="170">
        <v>15772.009873370707</v>
      </c>
      <c r="I5" s="280">
        <v>15739</v>
      </c>
      <c r="J5" s="251">
        <f t="shared" ref="J5:J20" si="0">(I5-H5)/H5</f>
        <v>-2.0929401918800975E-3</v>
      </c>
    </row>
    <row r="6" spans="1:11">
      <c r="A6" s="226" t="s">
        <v>181</v>
      </c>
      <c r="B6" s="178"/>
      <c r="C6" s="222">
        <v>20120</v>
      </c>
      <c r="D6" s="222">
        <v>21237</v>
      </c>
      <c r="E6" s="222">
        <v>22951</v>
      </c>
      <c r="F6" s="222">
        <v>24773</v>
      </c>
      <c r="G6" s="170">
        <v>26452</v>
      </c>
      <c r="H6" s="170">
        <v>31242.364033403323</v>
      </c>
      <c r="I6" s="280">
        <v>40022</v>
      </c>
      <c r="J6" s="251">
        <f t="shared" si="0"/>
        <v>0.28101701770102211</v>
      </c>
    </row>
    <row r="7" spans="1:11" s="279" customFormat="1">
      <c r="A7" s="277" t="s">
        <v>182</v>
      </c>
      <c r="B7" s="214"/>
      <c r="C7" s="216">
        <v>1711</v>
      </c>
      <c r="D7" s="216">
        <v>1771</v>
      </c>
      <c r="E7" s="216">
        <v>1943</v>
      </c>
      <c r="F7" s="216">
        <v>1984</v>
      </c>
      <c r="G7" s="215">
        <v>2009</v>
      </c>
      <c r="H7" s="215">
        <v>2209.6461515202209</v>
      </c>
      <c r="I7" s="278">
        <v>2517</v>
      </c>
      <c r="J7" s="251">
        <f t="shared" si="0"/>
        <v>0.1390964106485203</v>
      </c>
      <c r="K7" s="176"/>
    </row>
    <row r="8" spans="1:11">
      <c r="A8" s="220" t="s">
        <v>180</v>
      </c>
      <c r="B8" s="178"/>
      <c r="C8" s="222">
        <v>588</v>
      </c>
      <c r="D8" s="222">
        <v>586</v>
      </c>
      <c r="E8" s="222">
        <v>664</v>
      </c>
      <c r="F8" s="222">
        <v>676</v>
      </c>
      <c r="G8" s="170">
        <v>660</v>
      </c>
      <c r="H8" s="170">
        <v>652.53678655604585</v>
      </c>
      <c r="I8" s="280">
        <v>663</v>
      </c>
      <c r="J8" s="251">
        <f t="shared" si="0"/>
        <v>1.603467215875571E-2</v>
      </c>
    </row>
    <row r="9" spans="1:11">
      <c r="A9" s="226" t="s">
        <v>181</v>
      </c>
      <c r="B9" s="178"/>
      <c r="C9" s="222">
        <v>1123</v>
      </c>
      <c r="D9" s="222">
        <v>1185</v>
      </c>
      <c r="E9" s="222">
        <v>1278</v>
      </c>
      <c r="F9" s="222">
        <v>1308</v>
      </c>
      <c r="G9" s="170">
        <v>1349</v>
      </c>
      <c r="H9" s="170">
        <v>1557.109364964175</v>
      </c>
      <c r="I9" s="280">
        <v>1854</v>
      </c>
      <c r="J9" s="251">
        <f t="shared" si="0"/>
        <v>0.19066781159758528</v>
      </c>
    </row>
    <row r="10" spans="1:11" s="279" customFormat="1">
      <c r="A10" s="277" t="s">
        <v>183</v>
      </c>
      <c r="B10" s="214"/>
      <c r="C10" s="216">
        <v>1043</v>
      </c>
      <c r="D10" s="216">
        <v>1053</v>
      </c>
      <c r="E10" s="216">
        <v>1148</v>
      </c>
      <c r="F10" s="216">
        <v>1157</v>
      </c>
      <c r="G10" s="215">
        <v>1142</v>
      </c>
      <c r="H10" s="215">
        <v>1171.4333322664856</v>
      </c>
      <c r="I10" s="278">
        <v>1218</v>
      </c>
      <c r="J10" s="251">
        <f t="shared" si="0"/>
        <v>3.9751871874276708E-2</v>
      </c>
      <c r="K10" s="176"/>
    </row>
    <row r="11" spans="1:11">
      <c r="A11" s="220" t="s">
        <v>180</v>
      </c>
      <c r="B11" s="178"/>
      <c r="C11" s="222">
        <v>881</v>
      </c>
      <c r="D11" s="222">
        <v>881</v>
      </c>
      <c r="E11" s="222">
        <v>961</v>
      </c>
      <c r="F11" s="222">
        <v>963</v>
      </c>
      <c r="G11" s="170">
        <v>947</v>
      </c>
      <c r="H11" s="170">
        <v>944.04951775475024</v>
      </c>
      <c r="I11" s="280">
        <v>936</v>
      </c>
      <c r="J11" s="251">
        <f t="shared" si="0"/>
        <v>-8.52658425576505E-3</v>
      </c>
    </row>
    <row r="12" spans="1:11" ht="15.75" thickBot="1">
      <c r="A12" s="226" t="s">
        <v>181</v>
      </c>
      <c r="B12" s="178"/>
      <c r="C12" s="222">
        <v>162</v>
      </c>
      <c r="D12" s="222">
        <v>171</v>
      </c>
      <c r="E12" s="222">
        <v>186</v>
      </c>
      <c r="F12" s="222">
        <v>194</v>
      </c>
      <c r="G12" s="170">
        <v>195</v>
      </c>
      <c r="H12" s="170">
        <v>227.38381451173532</v>
      </c>
      <c r="I12" s="280">
        <v>282</v>
      </c>
      <c r="J12" s="251">
        <f t="shared" si="0"/>
        <v>0.24019381329116513</v>
      </c>
    </row>
    <row r="13" spans="1:11" s="276" customFormat="1" ht="24.95" customHeight="1" thickTop="1">
      <c r="A13" s="273" t="s">
        <v>184</v>
      </c>
      <c r="B13" s="281" t="s">
        <v>59</v>
      </c>
      <c r="C13" s="281" t="s">
        <v>185</v>
      </c>
      <c r="D13" s="281" t="s">
        <v>185</v>
      </c>
      <c r="E13" s="282">
        <v>0.68</v>
      </c>
      <c r="F13" s="282">
        <v>0.57999999999999996</v>
      </c>
      <c r="G13" s="282">
        <v>0.59</v>
      </c>
      <c r="H13" s="282">
        <f>+H15/H14</f>
        <v>0.58251964753512742</v>
      </c>
      <c r="I13" s="283">
        <f>+I15/I14</f>
        <v>0.57992654104120089</v>
      </c>
      <c r="J13" s="251"/>
      <c r="K13" s="284"/>
    </row>
    <row r="14" spans="1:11" ht="18" customHeight="1">
      <c r="A14" s="277" t="s">
        <v>186</v>
      </c>
      <c r="B14" s="285" t="s">
        <v>138</v>
      </c>
      <c r="C14" s="285" t="s">
        <v>185</v>
      </c>
      <c r="D14" s="285" t="s">
        <v>185</v>
      </c>
      <c r="E14" s="215">
        <v>11099</v>
      </c>
      <c r="F14" s="215">
        <v>12613</v>
      </c>
      <c r="G14" s="215">
        <v>12632</v>
      </c>
      <c r="H14" s="215">
        <v>12597</v>
      </c>
      <c r="I14" s="278">
        <v>12524</v>
      </c>
      <c r="J14" s="251">
        <f t="shared" si="0"/>
        <v>-5.7950305628324201E-3</v>
      </c>
    </row>
    <row r="15" spans="1:11">
      <c r="A15" s="207" t="s">
        <v>187</v>
      </c>
      <c r="B15" s="214" t="s">
        <v>138</v>
      </c>
      <c r="C15" s="215" t="s">
        <v>185</v>
      </c>
      <c r="D15" s="215" t="s">
        <v>185</v>
      </c>
      <c r="E15" s="215">
        <v>7520</v>
      </c>
      <c r="F15" s="215">
        <v>7338</v>
      </c>
      <c r="G15" s="215">
        <v>7477</v>
      </c>
      <c r="H15" s="215">
        <v>7338</v>
      </c>
      <c r="I15" s="278">
        <v>7263</v>
      </c>
      <c r="J15" s="251">
        <f t="shared" si="0"/>
        <v>-1.0220768601798855E-2</v>
      </c>
    </row>
    <row r="16" spans="1:11" ht="15" customHeight="1">
      <c r="A16" s="286" t="s">
        <v>188</v>
      </c>
      <c r="B16" s="285"/>
      <c r="C16" s="170" t="s">
        <v>185</v>
      </c>
      <c r="D16" s="287" t="s">
        <v>185</v>
      </c>
      <c r="E16" s="287">
        <v>6245</v>
      </c>
      <c r="F16" s="287">
        <v>6028</v>
      </c>
      <c r="G16" s="287">
        <v>6167</v>
      </c>
      <c r="H16" s="287">
        <v>5926</v>
      </c>
      <c r="I16" s="288">
        <v>6488</v>
      </c>
      <c r="J16" s="251">
        <f t="shared" si="0"/>
        <v>9.4836314546068168E-2</v>
      </c>
    </row>
    <row r="17" spans="1:11" ht="15" customHeight="1">
      <c r="A17" s="289" t="s">
        <v>189</v>
      </c>
      <c r="B17" s="178"/>
      <c r="C17" s="170" t="s">
        <v>185</v>
      </c>
      <c r="D17" s="287" t="s">
        <v>185</v>
      </c>
      <c r="E17" s="287">
        <v>6490</v>
      </c>
      <c r="F17" s="170">
        <v>6401</v>
      </c>
      <c r="G17" s="170">
        <v>6509</v>
      </c>
      <c r="H17" s="170">
        <v>6422</v>
      </c>
      <c r="I17" s="280">
        <v>6390</v>
      </c>
      <c r="J17" s="251">
        <f t="shared" si="0"/>
        <v>-4.9828713796325136E-3</v>
      </c>
    </row>
    <row r="18" spans="1:11" ht="15.75" thickBot="1">
      <c r="A18" s="289" t="s">
        <v>190</v>
      </c>
      <c r="B18" s="178"/>
      <c r="C18" s="170" t="s">
        <v>185</v>
      </c>
      <c r="D18" s="287" t="s">
        <v>185</v>
      </c>
      <c r="E18" s="287">
        <v>5224</v>
      </c>
      <c r="F18" s="170">
        <v>5091</v>
      </c>
      <c r="G18" s="170">
        <v>5199</v>
      </c>
      <c r="H18" s="170">
        <v>5010</v>
      </c>
      <c r="I18" s="280">
        <v>5615</v>
      </c>
      <c r="J18" s="251">
        <f t="shared" si="0"/>
        <v>0.12075848303393213</v>
      </c>
    </row>
    <row r="19" spans="1:11" s="90" customFormat="1" ht="24.95" customHeight="1" thickTop="1">
      <c r="A19" s="273" t="s">
        <v>191</v>
      </c>
      <c r="B19" s="273"/>
      <c r="C19" s="273"/>
      <c r="D19" s="273"/>
      <c r="E19" s="273"/>
      <c r="F19" s="273"/>
      <c r="G19" s="273"/>
      <c r="H19" s="273"/>
      <c r="I19" s="290"/>
      <c r="J19" s="251"/>
      <c r="K19" s="291"/>
    </row>
    <row r="20" spans="1:11" ht="15.75" thickBot="1">
      <c r="A20" s="292" t="s">
        <v>192</v>
      </c>
      <c r="B20" s="293" t="s">
        <v>193</v>
      </c>
      <c r="C20" s="256">
        <v>1438</v>
      </c>
      <c r="D20" s="256">
        <v>1119</v>
      </c>
      <c r="E20" s="256">
        <v>1096</v>
      </c>
      <c r="F20" s="256">
        <v>1161</v>
      </c>
      <c r="G20" s="256">
        <v>1175</v>
      </c>
      <c r="H20" s="256">
        <v>998</v>
      </c>
      <c r="I20" s="294">
        <v>950</v>
      </c>
      <c r="J20" s="251">
        <f t="shared" si="0"/>
        <v>-4.8096192384769539E-2</v>
      </c>
    </row>
    <row r="21" spans="1:11" ht="15.75" thickTop="1">
      <c r="A21" s="195" t="s">
        <v>194</v>
      </c>
      <c r="B21" s="195"/>
      <c r="C21" s="195"/>
      <c r="D21" s="195"/>
      <c r="E21" s="195"/>
      <c r="F21" s="195"/>
      <c r="G21" s="195"/>
      <c r="H21" s="195"/>
      <c r="I21" s="195"/>
      <c r="J21" s="195"/>
      <c r="K21" s="295"/>
    </row>
    <row r="22" spans="1:11" ht="36" customHeight="1">
      <c r="A22" s="195" t="s">
        <v>195</v>
      </c>
      <c r="B22" s="195"/>
      <c r="C22" s="195"/>
      <c r="D22" s="195"/>
      <c r="E22" s="195"/>
      <c r="F22" s="195"/>
      <c r="G22" s="195"/>
      <c r="H22" s="195"/>
      <c r="I22" s="195"/>
      <c r="J22" s="195"/>
    </row>
    <row r="23" spans="1:11">
      <c r="A23" s="296"/>
      <c r="B23" s="297"/>
      <c r="C23" s="297"/>
      <c r="D23" s="297"/>
      <c r="E23" s="297"/>
      <c r="F23" s="297"/>
      <c r="G23" s="297"/>
      <c r="H23" s="297"/>
      <c r="I23" s="297"/>
      <c r="J23" s="298"/>
    </row>
  </sheetData>
  <mergeCells count="3">
    <mergeCell ref="A1:J1"/>
    <mergeCell ref="A21:J21"/>
    <mergeCell ref="A22:J22"/>
  </mergeCells>
  <pageMargins left="0.25" right="0.25" top="0.75" bottom="0.75" header="0.3" footer="0.3"/>
  <pageSetup paperSize="9" scale="89" fitToHeight="0" orientation="landscape" r:id="rId1"/>
  <headerFooter>
    <oddHeader>&amp;L&amp;"-,Fett"2021 ESG Statbook</oddHeader>
    <oddFooter>&amp;L&amp;"Delivery,Standard"&amp;9Published on March 9, 2022&amp;R&amp;"Delivery,Standard"&amp;9&amp;P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E22AE-52DA-4864-B832-B48E069F0FFE}">
  <sheetPr>
    <tabColor rgb="FF00B050"/>
  </sheetPr>
  <dimension ref="A1:T32"/>
  <sheetViews>
    <sheetView showGridLines="0" view="pageBreakPreview" zoomScaleNormal="100" zoomScaleSheetLayoutView="100" workbookViewId="0">
      <selection activeCell="A79" sqref="A79:J80"/>
    </sheetView>
  </sheetViews>
  <sheetFormatPr baseColWidth="10" defaultColWidth="9.140625" defaultRowHeight="12"/>
  <cols>
    <col min="1" max="1" width="82.5703125" style="303" bestFit="1" customWidth="1"/>
    <col min="2" max="2" width="9.28515625" style="303" customWidth="1"/>
    <col min="3" max="3" width="13" style="303" customWidth="1"/>
    <col min="4" max="4" width="12.28515625" style="303" customWidth="1"/>
    <col min="5" max="17" width="13" style="303" customWidth="1"/>
    <col min="18" max="18" width="13.85546875" style="303" customWidth="1"/>
    <col min="19" max="20" width="14.28515625" style="303" customWidth="1"/>
    <col min="21" max="16384" width="9.140625" style="303"/>
  </cols>
  <sheetData>
    <row r="1" spans="1:20" ht="27.75" customHeight="1" thickBot="1">
      <c r="A1" s="301" t="s">
        <v>196</v>
      </c>
      <c r="B1" s="301"/>
      <c r="C1" s="301"/>
      <c r="D1" s="301"/>
      <c r="E1" s="301"/>
      <c r="F1" s="301"/>
      <c r="G1" s="301"/>
      <c r="H1" s="301"/>
      <c r="I1" s="301"/>
      <c r="J1" s="301"/>
      <c r="K1" s="301"/>
      <c r="L1" s="301"/>
      <c r="M1" s="301"/>
      <c r="N1" s="301"/>
      <c r="O1" s="301"/>
      <c r="P1" s="301"/>
      <c r="Q1" s="301"/>
      <c r="R1" s="301"/>
      <c r="S1" s="301"/>
      <c r="T1" s="302"/>
    </row>
    <row r="2" spans="1:20" ht="7.5" customHeight="1" thickTop="1" thickBot="1">
      <c r="A2" s="304"/>
      <c r="B2" s="304"/>
      <c r="C2" s="304"/>
      <c r="D2" s="304"/>
      <c r="E2" s="304"/>
      <c r="F2" s="304"/>
      <c r="G2" s="304"/>
      <c r="H2" s="304"/>
      <c r="I2" s="304"/>
      <c r="J2" s="304"/>
      <c r="K2" s="304"/>
      <c r="L2" s="304"/>
      <c r="M2" s="304"/>
      <c r="N2" s="304"/>
      <c r="O2" s="304"/>
      <c r="P2" s="304"/>
      <c r="Q2" s="304"/>
      <c r="R2" s="305"/>
      <c r="S2" s="304"/>
      <c r="T2" s="304"/>
    </row>
    <row r="3" spans="1:20" ht="24" customHeight="1" thickBot="1">
      <c r="A3" s="306"/>
      <c r="B3" s="307"/>
      <c r="C3" s="307"/>
      <c r="D3" s="307"/>
      <c r="E3" s="308" t="s">
        <v>197</v>
      </c>
      <c r="F3" s="308"/>
      <c r="G3" s="308"/>
      <c r="H3" s="308"/>
      <c r="I3" s="308"/>
      <c r="J3" s="309"/>
      <c r="K3" s="310" t="s">
        <v>198</v>
      </c>
      <c r="L3" s="311"/>
      <c r="M3" s="311"/>
      <c r="N3" s="311"/>
      <c r="O3" s="311"/>
      <c r="P3" s="312"/>
      <c r="Q3" s="313"/>
      <c r="R3" s="314">
        <v>2022</v>
      </c>
      <c r="S3" s="315"/>
      <c r="T3" s="316"/>
    </row>
    <row r="4" spans="1:20" ht="40.5" customHeight="1">
      <c r="A4" s="317" t="s">
        <v>199</v>
      </c>
      <c r="B4" s="318" t="s">
        <v>200</v>
      </c>
      <c r="C4" s="319" t="s">
        <v>201</v>
      </c>
      <c r="D4" s="320" t="s">
        <v>202</v>
      </c>
      <c r="E4" s="321" t="s">
        <v>203</v>
      </c>
      <c r="F4" s="318" t="s">
        <v>204</v>
      </c>
      <c r="G4" s="318" t="s">
        <v>205</v>
      </c>
      <c r="H4" s="318" t="s">
        <v>206</v>
      </c>
      <c r="I4" s="318" t="s">
        <v>207</v>
      </c>
      <c r="J4" s="322" t="s">
        <v>208</v>
      </c>
      <c r="K4" s="323" t="s">
        <v>203</v>
      </c>
      <c r="L4" s="318" t="s">
        <v>204</v>
      </c>
      <c r="M4" s="318" t="s">
        <v>205</v>
      </c>
      <c r="N4" s="318" t="s">
        <v>206</v>
      </c>
      <c r="O4" s="318" t="s">
        <v>207</v>
      </c>
      <c r="P4" s="318" t="s">
        <v>208</v>
      </c>
      <c r="Q4" s="324" t="s">
        <v>209</v>
      </c>
      <c r="R4" s="325" t="s">
        <v>210</v>
      </c>
      <c r="S4" s="326" t="s">
        <v>211</v>
      </c>
      <c r="T4" s="318" t="s">
        <v>212</v>
      </c>
    </row>
    <row r="5" spans="1:20" ht="12.75">
      <c r="A5" s="327" t="s">
        <v>213</v>
      </c>
      <c r="B5" s="316" t="s">
        <v>214</v>
      </c>
      <c r="C5" s="328" t="s">
        <v>215</v>
      </c>
      <c r="D5" s="329" t="s">
        <v>216</v>
      </c>
      <c r="E5" s="328" t="s">
        <v>217</v>
      </c>
      <c r="F5" s="330" t="s">
        <v>218</v>
      </c>
      <c r="G5" s="330" t="s">
        <v>219</v>
      </c>
      <c r="H5" s="330" t="s">
        <v>220</v>
      </c>
      <c r="I5" s="331" t="s">
        <v>221</v>
      </c>
      <c r="J5" s="331" t="s">
        <v>222</v>
      </c>
      <c r="K5" s="332" t="s">
        <v>223</v>
      </c>
      <c r="L5" s="332" t="s">
        <v>224</v>
      </c>
      <c r="M5" s="331" t="s">
        <v>225</v>
      </c>
      <c r="N5" s="332" t="s">
        <v>226</v>
      </c>
      <c r="O5" s="332" t="s">
        <v>227</v>
      </c>
      <c r="P5" s="332" t="s">
        <v>228</v>
      </c>
      <c r="Q5" s="330" t="s">
        <v>229</v>
      </c>
      <c r="R5" s="333" t="s">
        <v>230</v>
      </c>
      <c r="S5" s="334" t="s">
        <v>231</v>
      </c>
      <c r="T5" s="330" t="s">
        <v>232</v>
      </c>
    </row>
    <row r="6" spans="1:20" ht="14.25">
      <c r="A6" s="335"/>
      <c r="B6" s="336"/>
      <c r="C6" s="337" t="s">
        <v>11</v>
      </c>
      <c r="D6" s="338" t="s">
        <v>233</v>
      </c>
      <c r="E6" s="337" t="s">
        <v>233</v>
      </c>
      <c r="F6" s="336" t="s">
        <v>233</v>
      </c>
      <c r="G6" s="339" t="s">
        <v>233</v>
      </c>
      <c r="H6" s="336" t="s">
        <v>233</v>
      </c>
      <c r="I6" s="339" t="s">
        <v>233</v>
      </c>
      <c r="J6" s="339" t="s">
        <v>233</v>
      </c>
      <c r="K6" s="340" t="s">
        <v>234</v>
      </c>
      <c r="L6" s="340" t="s">
        <v>234</v>
      </c>
      <c r="M6" s="339" t="s">
        <v>234</v>
      </c>
      <c r="N6" s="340" t="s">
        <v>234</v>
      </c>
      <c r="O6" s="340" t="s">
        <v>234</v>
      </c>
      <c r="P6" s="340" t="s">
        <v>234</v>
      </c>
      <c r="Q6" s="336" t="s">
        <v>234</v>
      </c>
      <c r="R6" s="341" t="s">
        <v>233</v>
      </c>
      <c r="S6" s="342" t="s">
        <v>235</v>
      </c>
      <c r="T6" s="336" t="s">
        <v>236</v>
      </c>
    </row>
    <row r="7" spans="1:20" ht="13.5" customHeight="1">
      <c r="A7" s="343" t="s">
        <v>237</v>
      </c>
      <c r="B7" s="344"/>
      <c r="C7" s="345"/>
      <c r="D7" s="344"/>
      <c r="E7" s="345"/>
      <c r="F7" s="346"/>
      <c r="G7" s="347"/>
      <c r="H7" s="346"/>
      <c r="I7" s="347"/>
      <c r="J7" s="347"/>
      <c r="K7" s="346"/>
      <c r="L7" s="346"/>
      <c r="M7" s="347"/>
      <c r="N7" s="346"/>
      <c r="O7" s="346"/>
      <c r="P7" s="346"/>
      <c r="Q7" s="348"/>
      <c r="R7" s="349"/>
      <c r="S7" s="350"/>
      <c r="T7" s="351"/>
    </row>
    <row r="8" spans="1:20" ht="13.5" customHeight="1">
      <c r="A8" s="352" t="s">
        <v>238</v>
      </c>
      <c r="B8" s="353"/>
      <c r="C8" s="354"/>
      <c r="D8" s="355"/>
      <c r="E8" s="354"/>
      <c r="F8" s="356"/>
      <c r="G8" s="357"/>
      <c r="H8" s="356"/>
      <c r="I8" s="357"/>
      <c r="J8" s="357"/>
      <c r="K8" s="356"/>
      <c r="L8" s="356"/>
      <c r="M8" s="357"/>
      <c r="N8" s="356"/>
      <c r="O8" s="356"/>
      <c r="P8" s="356"/>
      <c r="Q8" s="353"/>
      <c r="R8" s="358"/>
      <c r="S8" s="359"/>
      <c r="T8" s="360"/>
    </row>
    <row r="9" spans="1:20" ht="13.5" customHeight="1">
      <c r="A9" s="361" t="s">
        <v>239</v>
      </c>
      <c r="B9" s="362"/>
      <c r="C9" s="363">
        <v>11288</v>
      </c>
      <c r="D9" s="364">
        <v>12</v>
      </c>
      <c r="E9" s="365"/>
      <c r="F9" s="366"/>
      <c r="G9" s="367"/>
      <c r="H9" s="366"/>
      <c r="I9" s="367"/>
      <c r="J9" s="367"/>
      <c r="K9" s="366"/>
      <c r="L9" s="366"/>
      <c r="M9" s="367"/>
      <c r="N9" s="366"/>
      <c r="O9" s="366"/>
      <c r="P9" s="366"/>
      <c r="Q9" s="368"/>
      <c r="R9" s="369">
        <v>12</v>
      </c>
      <c r="S9" s="370"/>
      <c r="T9" s="368"/>
    </row>
    <row r="10" spans="1:20" ht="13.5" customHeight="1">
      <c r="A10" s="371" t="s">
        <v>240</v>
      </c>
      <c r="B10" s="372" t="s">
        <v>241</v>
      </c>
      <c r="C10" s="373">
        <v>2078</v>
      </c>
      <c r="D10" s="374">
        <v>2.1999999999999997</v>
      </c>
      <c r="E10" s="375">
        <v>100</v>
      </c>
      <c r="F10" s="376"/>
      <c r="G10" s="377"/>
      <c r="H10" s="376"/>
      <c r="I10" s="377"/>
      <c r="J10" s="377"/>
      <c r="K10" s="378"/>
      <c r="L10" s="378" t="s">
        <v>242</v>
      </c>
      <c r="M10" s="379"/>
      <c r="N10" s="378" t="s">
        <v>242</v>
      </c>
      <c r="O10" s="378"/>
      <c r="P10" s="378"/>
      <c r="Q10" s="372" t="s">
        <v>242</v>
      </c>
      <c r="R10" s="380">
        <v>2.1999999999999997</v>
      </c>
      <c r="S10" s="381"/>
      <c r="T10" s="372"/>
    </row>
    <row r="11" spans="1:20" ht="13.5" customHeight="1">
      <c r="A11" s="382" t="s">
        <v>243</v>
      </c>
      <c r="B11" s="313" t="s">
        <v>244</v>
      </c>
      <c r="C11" s="383">
        <v>2292</v>
      </c>
      <c r="D11" s="384">
        <v>2.4</v>
      </c>
      <c r="E11" s="385">
        <v>100</v>
      </c>
      <c r="F11" s="386"/>
      <c r="G11" s="387"/>
      <c r="H11" s="386"/>
      <c r="I11" s="387"/>
      <c r="J11" s="387"/>
      <c r="K11" s="388"/>
      <c r="L11" s="388" t="s">
        <v>242</v>
      </c>
      <c r="M11" s="389"/>
      <c r="N11" s="388" t="s">
        <v>242</v>
      </c>
      <c r="O11" s="388" t="s">
        <v>242</v>
      </c>
      <c r="P11" s="388"/>
      <c r="Q11" s="313" t="s">
        <v>242</v>
      </c>
      <c r="R11" s="390">
        <v>2.4</v>
      </c>
      <c r="S11" s="391"/>
      <c r="T11" s="313"/>
    </row>
    <row r="12" spans="1:20" ht="13.5" customHeight="1">
      <c r="A12" s="382" t="s">
        <v>245</v>
      </c>
      <c r="B12" s="313" t="s">
        <v>246</v>
      </c>
      <c r="C12" s="383">
        <v>188</v>
      </c>
      <c r="D12" s="384">
        <v>0.2</v>
      </c>
      <c r="E12" s="385">
        <v>100</v>
      </c>
      <c r="F12" s="386"/>
      <c r="G12" s="387"/>
      <c r="H12" s="386"/>
      <c r="I12" s="387"/>
      <c r="J12" s="387"/>
      <c r="K12" s="388"/>
      <c r="L12" s="388" t="s">
        <v>242</v>
      </c>
      <c r="M12" s="389"/>
      <c r="N12" s="388" t="s">
        <v>242</v>
      </c>
      <c r="O12" s="388" t="s">
        <v>242</v>
      </c>
      <c r="P12" s="388"/>
      <c r="Q12" s="313" t="s">
        <v>242</v>
      </c>
      <c r="R12" s="390">
        <v>0.2</v>
      </c>
      <c r="S12" s="391"/>
      <c r="T12" s="313"/>
    </row>
    <row r="13" spans="1:20" ht="13.5" customHeight="1">
      <c r="A13" s="392" t="s">
        <v>247</v>
      </c>
      <c r="B13" s="336" t="s">
        <v>248</v>
      </c>
      <c r="C13" s="393">
        <v>6730</v>
      </c>
      <c r="D13" s="394">
        <v>7.2</v>
      </c>
      <c r="E13" s="395">
        <v>100</v>
      </c>
      <c r="F13" s="396"/>
      <c r="G13" s="397"/>
      <c r="H13" s="396"/>
      <c r="I13" s="397"/>
      <c r="J13" s="397"/>
      <c r="K13" s="340"/>
      <c r="L13" s="340" t="s">
        <v>242</v>
      </c>
      <c r="M13" s="339" t="s">
        <v>242</v>
      </c>
      <c r="N13" s="340" t="s">
        <v>242</v>
      </c>
      <c r="O13" s="340" t="s">
        <v>242</v>
      </c>
      <c r="P13" s="340" t="s">
        <v>242</v>
      </c>
      <c r="Q13" s="313" t="s">
        <v>242</v>
      </c>
      <c r="R13" s="398">
        <v>7.2</v>
      </c>
      <c r="S13" s="342" t="s">
        <v>249</v>
      </c>
      <c r="T13" s="336"/>
    </row>
    <row r="14" spans="1:20" ht="13.5" customHeight="1">
      <c r="A14" s="399" t="s">
        <v>250</v>
      </c>
      <c r="B14" s="368"/>
      <c r="C14" s="363">
        <v>11288</v>
      </c>
      <c r="D14" s="364">
        <v>12</v>
      </c>
      <c r="E14" s="400">
        <v>100</v>
      </c>
      <c r="F14" s="376"/>
      <c r="G14" s="377"/>
      <c r="H14" s="376"/>
      <c r="I14" s="377"/>
      <c r="J14" s="401"/>
      <c r="K14" s="378"/>
      <c r="L14" s="378"/>
      <c r="M14" s="379"/>
      <c r="N14" s="378"/>
      <c r="O14" s="378"/>
      <c r="P14" s="378"/>
      <c r="Q14" s="372"/>
      <c r="R14" s="402">
        <v>12</v>
      </c>
      <c r="S14" s="370"/>
      <c r="T14" s="368"/>
    </row>
    <row r="15" spans="1:20" ht="25.5">
      <c r="A15" s="399" t="s">
        <v>251</v>
      </c>
      <c r="B15" s="362"/>
      <c r="C15" s="363"/>
      <c r="D15" s="403"/>
      <c r="E15" s="345"/>
      <c r="F15" s="346"/>
      <c r="G15" s="347"/>
      <c r="H15" s="346"/>
      <c r="I15" s="347"/>
      <c r="J15" s="347"/>
      <c r="K15" s="346"/>
      <c r="L15" s="346"/>
      <c r="M15" s="347"/>
      <c r="N15" s="346"/>
      <c r="O15" s="346"/>
      <c r="P15" s="346"/>
      <c r="Q15" s="404"/>
      <c r="R15" s="405"/>
      <c r="S15" s="406"/>
      <c r="T15" s="407"/>
    </row>
    <row r="16" spans="1:20" ht="13.5" customHeight="1">
      <c r="A16" s="361" t="s">
        <v>239</v>
      </c>
      <c r="B16" s="362"/>
      <c r="C16" s="363">
        <v>38898</v>
      </c>
      <c r="D16" s="364">
        <v>41.099999999999994</v>
      </c>
      <c r="E16" s="408"/>
      <c r="F16" s="409"/>
      <c r="G16" s="410"/>
      <c r="H16" s="409"/>
      <c r="I16" s="410"/>
      <c r="J16" s="410"/>
      <c r="K16" s="409"/>
      <c r="L16" s="409"/>
      <c r="M16" s="410"/>
      <c r="N16" s="409"/>
      <c r="O16" s="409"/>
      <c r="P16" s="409"/>
      <c r="Q16" s="112"/>
      <c r="R16" s="411"/>
      <c r="S16" s="391"/>
      <c r="T16" s="313"/>
    </row>
    <row r="17" spans="1:20" ht="13.5" customHeight="1">
      <c r="A17" s="371" t="s">
        <v>252</v>
      </c>
      <c r="B17" s="372" t="s">
        <v>253</v>
      </c>
      <c r="C17" s="373">
        <v>92</v>
      </c>
      <c r="D17" s="374">
        <v>0.1</v>
      </c>
      <c r="E17" s="408"/>
      <c r="F17" s="409"/>
      <c r="G17" s="410"/>
      <c r="H17" s="409"/>
      <c r="I17" s="410"/>
      <c r="J17" s="410"/>
      <c r="K17" s="409"/>
      <c r="L17" s="409"/>
      <c r="M17" s="410"/>
      <c r="N17" s="409"/>
      <c r="O17" s="409"/>
      <c r="P17" s="409"/>
      <c r="Q17" s="112"/>
      <c r="R17" s="411"/>
      <c r="S17" s="412"/>
      <c r="T17" s="112"/>
    </row>
    <row r="18" spans="1:20" ht="13.5" customHeight="1">
      <c r="A18" s="382" t="s">
        <v>240</v>
      </c>
      <c r="B18" s="313" t="s">
        <v>241</v>
      </c>
      <c r="C18" s="383">
        <v>49</v>
      </c>
      <c r="D18" s="384">
        <v>0.1</v>
      </c>
      <c r="E18" s="408"/>
      <c r="F18" s="409"/>
      <c r="G18" s="410"/>
      <c r="H18" s="409"/>
      <c r="I18" s="410"/>
      <c r="J18" s="410"/>
      <c r="K18" s="409"/>
      <c r="L18" s="409"/>
      <c r="M18" s="410"/>
      <c r="N18" s="409"/>
      <c r="O18" s="409"/>
      <c r="P18" s="409"/>
      <c r="Q18" s="112"/>
      <c r="R18" s="411"/>
      <c r="S18" s="412"/>
      <c r="T18" s="112"/>
    </row>
    <row r="19" spans="1:20" ht="13.5" customHeight="1">
      <c r="A19" s="413" t="s">
        <v>243</v>
      </c>
      <c r="B19" s="313" t="s">
        <v>244</v>
      </c>
      <c r="C19" s="383">
        <v>8351</v>
      </c>
      <c r="D19" s="384">
        <v>8.7999999999999989</v>
      </c>
      <c r="E19" s="408"/>
      <c r="F19" s="409"/>
      <c r="G19" s="410"/>
      <c r="H19" s="409"/>
      <c r="I19" s="410"/>
      <c r="J19" s="410"/>
      <c r="K19" s="409"/>
      <c r="L19" s="409"/>
      <c r="M19" s="410"/>
      <c r="N19" s="409"/>
      <c r="O19" s="409"/>
      <c r="P19" s="409"/>
      <c r="Q19" s="112"/>
      <c r="R19" s="411"/>
      <c r="S19" s="412"/>
      <c r="T19" s="112"/>
    </row>
    <row r="20" spans="1:20" ht="13.5" customHeight="1">
      <c r="A20" s="413" t="s">
        <v>245</v>
      </c>
      <c r="B20" s="313" t="s">
        <v>246</v>
      </c>
      <c r="C20" s="383">
        <v>17371</v>
      </c>
      <c r="D20" s="384">
        <v>18.3</v>
      </c>
      <c r="E20" s="408"/>
      <c r="F20" s="409"/>
      <c r="G20" s="410"/>
      <c r="H20" s="409"/>
      <c r="I20" s="410"/>
      <c r="J20" s="410"/>
      <c r="K20" s="409"/>
      <c r="L20" s="409"/>
      <c r="M20" s="410"/>
      <c r="N20" s="409"/>
      <c r="O20" s="409"/>
      <c r="P20" s="409"/>
      <c r="Q20" s="112"/>
      <c r="R20" s="411"/>
      <c r="S20" s="412"/>
      <c r="T20" s="112"/>
    </row>
    <row r="21" spans="1:20" ht="13.5" customHeight="1">
      <c r="A21" s="413" t="s">
        <v>254</v>
      </c>
      <c r="B21" s="414" t="s">
        <v>255</v>
      </c>
      <c r="C21" s="383">
        <v>8029</v>
      </c>
      <c r="D21" s="384">
        <v>8.5</v>
      </c>
      <c r="E21" s="408"/>
      <c r="F21" s="409"/>
      <c r="G21" s="410"/>
      <c r="H21" s="409"/>
      <c r="I21" s="410"/>
      <c r="J21" s="410"/>
      <c r="K21" s="409"/>
      <c r="L21" s="409"/>
      <c r="M21" s="410"/>
      <c r="N21" s="409"/>
      <c r="O21" s="409"/>
      <c r="P21" s="409"/>
      <c r="Q21" s="112"/>
      <c r="R21" s="411"/>
      <c r="S21" s="412"/>
      <c r="T21" s="112"/>
    </row>
    <row r="22" spans="1:20" ht="13.5" customHeight="1">
      <c r="A22" s="392" t="s">
        <v>247</v>
      </c>
      <c r="B22" s="336" t="s">
        <v>248</v>
      </c>
      <c r="C22" s="393">
        <v>5006</v>
      </c>
      <c r="D22" s="394">
        <v>5.3</v>
      </c>
      <c r="E22" s="408"/>
      <c r="F22" s="409"/>
      <c r="G22" s="410"/>
      <c r="H22" s="409"/>
      <c r="I22" s="410"/>
      <c r="J22" s="410"/>
      <c r="K22" s="409"/>
      <c r="L22" s="409"/>
      <c r="M22" s="410"/>
      <c r="N22" s="409"/>
      <c r="O22" s="409"/>
      <c r="P22" s="409"/>
      <c r="Q22" s="112"/>
      <c r="R22" s="411"/>
      <c r="S22" s="412"/>
      <c r="T22" s="112"/>
    </row>
    <row r="23" spans="1:20" ht="13.5" customHeight="1">
      <c r="A23" s="361" t="s">
        <v>256</v>
      </c>
      <c r="B23" s="415"/>
      <c r="C23" s="363">
        <v>331</v>
      </c>
      <c r="D23" s="364">
        <v>0.4</v>
      </c>
      <c r="E23" s="408"/>
      <c r="F23" s="409"/>
      <c r="G23" s="410"/>
      <c r="H23" s="409"/>
      <c r="I23" s="410"/>
      <c r="J23" s="410"/>
      <c r="K23" s="409"/>
      <c r="L23" s="409"/>
      <c r="M23" s="410"/>
      <c r="N23" s="409"/>
      <c r="O23" s="409"/>
      <c r="P23" s="409"/>
      <c r="Q23" s="112"/>
      <c r="R23" s="411"/>
      <c r="S23" s="412"/>
      <c r="T23" s="112"/>
    </row>
    <row r="24" spans="1:20" ht="13.5" customHeight="1">
      <c r="A24" s="371" t="s">
        <v>257</v>
      </c>
      <c r="B24" s="372" t="s">
        <v>258</v>
      </c>
      <c r="C24" s="373">
        <v>330</v>
      </c>
      <c r="D24" s="374">
        <v>0.4</v>
      </c>
      <c r="E24" s="408"/>
      <c r="F24" s="409"/>
      <c r="G24" s="410"/>
      <c r="H24" s="409"/>
      <c r="I24" s="410"/>
      <c r="J24" s="410"/>
      <c r="K24" s="409"/>
      <c r="L24" s="409"/>
      <c r="M24" s="410"/>
      <c r="N24" s="409"/>
      <c r="O24" s="409"/>
      <c r="P24" s="409"/>
      <c r="Q24" s="112"/>
      <c r="R24" s="411"/>
      <c r="S24" s="412"/>
      <c r="T24" s="112"/>
    </row>
    <row r="25" spans="1:20" ht="13.5" customHeight="1">
      <c r="A25" s="392" t="s">
        <v>259</v>
      </c>
      <c r="B25" s="336" t="s">
        <v>260</v>
      </c>
      <c r="C25" s="393">
        <v>1</v>
      </c>
      <c r="D25" s="394">
        <v>0</v>
      </c>
      <c r="E25" s="408"/>
      <c r="F25" s="409"/>
      <c r="G25" s="410"/>
      <c r="H25" s="409"/>
      <c r="I25" s="410"/>
      <c r="J25" s="410"/>
      <c r="K25" s="409"/>
      <c r="L25" s="409"/>
      <c r="M25" s="410"/>
      <c r="N25" s="409"/>
      <c r="O25" s="409"/>
      <c r="P25" s="409"/>
      <c r="Q25" s="112"/>
      <c r="R25" s="411"/>
      <c r="S25" s="412"/>
      <c r="T25" s="112"/>
    </row>
    <row r="26" spans="1:20" ht="25.5">
      <c r="A26" s="399" t="s">
        <v>261</v>
      </c>
      <c r="B26" s="368"/>
      <c r="C26" s="363">
        <v>39229</v>
      </c>
      <c r="D26" s="364">
        <v>41.5</v>
      </c>
      <c r="E26" s="408"/>
      <c r="F26" s="409"/>
      <c r="G26" s="410"/>
      <c r="H26" s="409"/>
      <c r="I26" s="410"/>
      <c r="J26" s="410"/>
      <c r="K26" s="409"/>
      <c r="L26" s="409"/>
      <c r="M26" s="410"/>
      <c r="N26" s="409"/>
      <c r="O26" s="409"/>
      <c r="P26" s="409"/>
      <c r="Q26" s="112"/>
      <c r="R26" s="411"/>
      <c r="S26" s="412"/>
      <c r="T26" s="112"/>
    </row>
    <row r="27" spans="1:20" ht="13.5" customHeight="1">
      <c r="A27" s="343" t="s">
        <v>262</v>
      </c>
      <c r="B27" s="348"/>
      <c r="C27" s="416">
        <v>50517</v>
      </c>
      <c r="D27" s="364">
        <v>53.5</v>
      </c>
      <c r="E27" s="417"/>
      <c r="F27" s="418"/>
      <c r="G27" s="419"/>
      <c r="H27" s="418"/>
      <c r="I27" s="419"/>
      <c r="J27" s="419"/>
      <c r="K27" s="418"/>
      <c r="L27" s="418"/>
      <c r="M27" s="419"/>
      <c r="N27" s="418"/>
      <c r="O27" s="418"/>
      <c r="P27" s="418"/>
      <c r="Q27" s="420"/>
      <c r="R27" s="402">
        <v>53.5</v>
      </c>
      <c r="S27" s="421" t="s">
        <v>263</v>
      </c>
      <c r="T27" s="421" t="s">
        <v>264</v>
      </c>
    </row>
    <row r="28" spans="1:20" ht="13.5" customHeight="1">
      <c r="A28" s="422" t="s">
        <v>265</v>
      </c>
      <c r="B28" s="348"/>
      <c r="C28" s="416"/>
      <c r="D28" s="423"/>
      <c r="E28" s="417"/>
      <c r="F28" s="418"/>
      <c r="G28" s="419"/>
      <c r="H28" s="418"/>
      <c r="I28" s="419"/>
      <c r="J28" s="419"/>
      <c r="K28" s="418"/>
      <c r="L28" s="418"/>
      <c r="M28" s="419"/>
      <c r="N28" s="418"/>
      <c r="O28" s="418"/>
      <c r="P28" s="418"/>
      <c r="Q28" s="316"/>
      <c r="R28" s="424"/>
      <c r="S28" s="412"/>
      <c r="T28" s="351"/>
    </row>
    <row r="29" spans="1:20" ht="13.5" customHeight="1">
      <c r="A29" s="425" t="s">
        <v>266</v>
      </c>
      <c r="B29" s="316"/>
      <c r="C29" s="426">
        <v>43919</v>
      </c>
      <c r="D29" s="427">
        <v>46.5</v>
      </c>
      <c r="E29" s="417"/>
      <c r="F29" s="418"/>
      <c r="G29" s="419"/>
      <c r="H29" s="418"/>
      <c r="I29" s="419"/>
      <c r="J29" s="419"/>
      <c r="K29" s="418"/>
      <c r="L29" s="418"/>
      <c r="M29" s="419"/>
      <c r="N29" s="418"/>
      <c r="O29" s="418"/>
      <c r="P29" s="418"/>
      <c r="Q29" s="316"/>
      <c r="R29" s="424"/>
      <c r="S29" s="412"/>
      <c r="T29" s="112"/>
    </row>
    <row r="30" spans="1:20" ht="13.5" customHeight="1" thickBot="1">
      <c r="A30" s="428" t="s">
        <v>267</v>
      </c>
      <c r="B30" s="429"/>
      <c r="C30" s="430" t="s">
        <v>268</v>
      </c>
      <c r="D30" s="431">
        <v>100</v>
      </c>
      <c r="E30" s="417"/>
      <c r="F30" s="418"/>
      <c r="G30" s="419"/>
      <c r="H30" s="418"/>
      <c r="I30" s="419"/>
      <c r="J30" s="419"/>
      <c r="K30" s="418"/>
      <c r="L30" s="418"/>
      <c r="M30" s="419"/>
      <c r="N30" s="418"/>
      <c r="O30" s="418"/>
      <c r="P30" s="418"/>
      <c r="Q30" s="316"/>
      <c r="R30" s="432"/>
      <c r="S30" s="412"/>
      <c r="T30" s="112"/>
    </row>
    <row r="31" spans="1:20" ht="6.75" customHeight="1" thickBot="1">
      <c r="A31" s="433"/>
      <c r="B31" s="433"/>
      <c r="C31" s="433"/>
      <c r="D31" s="433"/>
      <c r="E31" s="433"/>
      <c r="F31" s="433"/>
      <c r="G31" s="433"/>
      <c r="H31" s="433"/>
      <c r="I31" s="433"/>
      <c r="J31" s="433"/>
      <c r="K31" s="433"/>
      <c r="L31" s="433"/>
      <c r="M31" s="434"/>
      <c r="N31" s="433"/>
      <c r="O31" s="433"/>
      <c r="P31" s="433"/>
      <c r="Q31" s="433"/>
      <c r="R31" s="433"/>
      <c r="S31" s="433"/>
      <c r="T31" s="433"/>
    </row>
    <row r="32" spans="1:20" ht="13.5" customHeight="1" thickTop="1">
      <c r="A32" s="435" t="s">
        <v>269</v>
      </c>
      <c r="B32" s="435"/>
      <c r="C32" s="435"/>
      <c r="D32" s="435"/>
      <c r="E32" s="435"/>
      <c r="F32" s="435"/>
      <c r="G32" s="435"/>
      <c r="H32" s="435"/>
      <c r="I32" s="435"/>
      <c r="J32" s="435"/>
      <c r="K32" s="435"/>
      <c r="L32" s="435"/>
      <c r="M32" s="435"/>
      <c r="N32" s="435"/>
      <c r="O32" s="435"/>
      <c r="P32" s="435"/>
      <c r="Q32" s="435"/>
      <c r="R32" s="435"/>
      <c r="S32" s="435"/>
      <c r="T32" s="435"/>
    </row>
  </sheetData>
  <mergeCells count="5">
    <mergeCell ref="A1:T1"/>
    <mergeCell ref="A3:D3"/>
    <mergeCell ref="E3:J3"/>
    <mergeCell ref="K3:P3"/>
    <mergeCell ref="A32:T32"/>
  </mergeCells>
  <pageMargins left="0.7" right="0.7" top="0.75" bottom="0.75" header="0.3" footer="0.3"/>
  <pageSetup scale="3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AF24A-F807-4C8B-87CF-D968D63C6A28}">
  <sheetPr>
    <tabColor rgb="FF00B050"/>
  </sheetPr>
  <dimension ref="A1:T39"/>
  <sheetViews>
    <sheetView showGridLines="0" view="pageBreakPreview" zoomScaleNormal="100" zoomScaleSheetLayoutView="100" workbookViewId="0">
      <selection activeCell="A79" sqref="A79:J80"/>
    </sheetView>
  </sheetViews>
  <sheetFormatPr baseColWidth="10" defaultColWidth="9.140625" defaultRowHeight="12"/>
  <cols>
    <col min="1" max="1" width="82.5703125" style="303" customWidth="1"/>
    <col min="2" max="2" width="9.28515625" style="303" customWidth="1"/>
    <col min="3" max="3" width="13" style="303" customWidth="1"/>
    <col min="4" max="4" width="12.28515625" style="303" customWidth="1"/>
    <col min="5" max="17" width="13" style="303" customWidth="1"/>
    <col min="18" max="18" width="13.85546875" style="303" customWidth="1"/>
    <col min="19" max="20" width="14.28515625" style="303" customWidth="1"/>
    <col min="21" max="21" width="5.42578125" style="303" customWidth="1"/>
    <col min="22" max="16384" width="9.140625" style="303"/>
  </cols>
  <sheetData>
    <row r="1" spans="1:20" ht="27.75" customHeight="1" thickBot="1">
      <c r="A1" s="301" t="s">
        <v>270</v>
      </c>
      <c r="B1" s="301"/>
      <c r="C1" s="301"/>
      <c r="D1" s="301"/>
      <c r="E1" s="301"/>
      <c r="F1" s="301"/>
      <c r="G1" s="301"/>
      <c r="H1" s="301"/>
      <c r="I1" s="301"/>
      <c r="J1" s="301"/>
      <c r="K1" s="301"/>
      <c r="L1" s="301"/>
      <c r="M1" s="301"/>
      <c r="N1" s="301"/>
      <c r="O1" s="301"/>
      <c r="P1" s="301"/>
      <c r="Q1" s="301"/>
      <c r="R1" s="301"/>
      <c r="S1" s="301"/>
      <c r="T1" s="301"/>
    </row>
    <row r="2" spans="1:20" ht="7.5" customHeight="1" thickTop="1" thickBot="1">
      <c r="A2" s="304"/>
      <c r="B2" s="304"/>
      <c r="C2" s="304"/>
      <c r="D2" s="304"/>
      <c r="E2" s="304"/>
      <c r="F2" s="304"/>
      <c r="G2" s="304"/>
      <c r="H2" s="304"/>
      <c r="I2" s="304"/>
      <c r="J2" s="304"/>
      <c r="K2" s="304"/>
      <c r="L2" s="304"/>
      <c r="M2" s="304"/>
      <c r="N2" s="304"/>
      <c r="O2" s="304"/>
      <c r="P2" s="304"/>
      <c r="Q2" s="304"/>
      <c r="R2" s="436"/>
      <c r="S2" s="304"/>
      <c r="T2" s="304"/>
    </row>
    <row r="3" spans="1:20" ht="24" customHeight="1" thickBot="1">
      <c r="A3" s="306"/>
      <c r="B3" s="307"/>
      <c r="C3" s="307"/>
      <c r="D3" s="307"/>
      <c r="E3" s="308" t="s">
        <v>197</v>
      </c>
      <c r="F3" s="308"/>
      <c r="G3" s="308"/>
      <c r="H3" s="308"/>
      <c r="I3" s="308"/>
      <c r="J3" s="309"/>
      <c r="K3" s="310" t="s">
        <v>198</v>
      </c>
      <c r="L3" s="311"/>
      <c r="M3" s="311"/>
      <c r="N3" s="311"/>
      <c r="O3" s="311"/>
      <c r="P3" s="312"/>
      <c r="Q3" s="437"/>
      <c r="R3" s="314">
        <v>2022</v>
      </c>
      <c r="S3" s="315"/>
      <c r="T3" s="316"/>
    </row>
    <row r="4" spans="1:20" ht="40.5" customHeight="1">
      <c r="A4" s="317" t="s">
        <v>199</v>
      </c>
      <c r="B4" s="318" t="s">
        <v>200</v>
      </c>
      <c r="C4" s="319" t="s">
        <v>271</v>
      </c>
      <c r="D4" s="320" t="s">
        <v>272</v>
      </c>
      <c r="E4" s="321" t="s">
        <v>203</v>
      </c>
      <c r="F4" s="318" t="s">
        <v>204</v>
      </c>
      <c r="G4" s="318" t="s">
        <v>205</v>
      </c>
      <c r="H4" s="318" t="s">
        <v>206</v>
      </c>
      <c r="I4" s="318" t="s">
        <v>207</v>
      </c>
      <c r="J4" s="322" t="s">
        <v>208</v>
      </c>
      <c r="K4" s="323" t="s">
        <v>203</v>
      </c>
      <c r="L4" s="318" t="s">
        <v>204</v>
      </c>
      <c r="M4" s="318" t="s">
        <v>205</v>
      </c>
      <c r="N4" s="318" t="s">
        <v>206</v>
      </c>
      <c r="O4" s="318" t="s">
        <v>207</v>
      </c>
      <c r="P4" s="318" t="s">
        <v>208</v>
      </c>
      <c r="Q4" s="324" t="s">
        <v>209</v>
      </c>
      <c r="R4" s="325" t="s">
        <v>273</v>
      </c>
      <c r="S4" s="326" t="s">
        <v>211</v>
      </c>
      <c r="T4" s="318" t="s">
        <v>212</v>
      </c>
    </row>
    <row r="5" spans="1:20" ht="12.75">
      <c r="A5" s="327" t="s">
        <v>213</v>
      </c>
      <c r="B5" s="316" t="s">
        <v>214</v>
      </c>
      <c r="C5" s="328" t="s">
        <v>215</v>
      </c>
      <c r="D5" s="329" t="s">
        <v>216</v>
      </c>
      <c r="E5" s="328" t="s">
        <v>217</v>
      </c>
      <c r="F5" s="330" t="s">
        <v>218</v>
      </c>
      <c r="G5" s="330" t="s">
        <v>219</v>
      </c>
      <c r="H5" s="330" t="s">
        <v>220</v>
      </c>
      <c r="I5" s="331" t="s">
        <v>221</v>
      </c>
      <c r="J5" s="331" t="s">
        <v>222</v>
      </c>
      <c r="K5" s="332" t="s">
        <v>223</v>
      </c>
      <c r="L5" s="332" t="s">
        <v>224</v>
      </c>
      <c r="M5" s="331" t="s">
        <v>225</v>
      </c>
      <c r="N5" s="332" t="s">
        <v>226</v>
      </c>
      <c r="O5" s="332" t="s">
        <v>227</v>
      </c>
      <c r="P5" s="332" t="s">
        <v>228</v>
      </c>
      <c r="Q5" s="330" t="s">
        <v>229</v>
      </c>
      <c r="R5" s="333" t="s">
        <v>230</v>
      </c>
      <c r="S5" s="334" t="s">
        <v>231</v>
      </c>
      <c r="T5" s="330" t="s">
        <v>232</v>
      </c>
    </row>
    <row r="6" spans="1:20" ht="14.25">
      <c r="A6" s="335"/>
      <c r="B6" s="336"/>
      <c r="C6" s="337" t="s">
        <v>11</v>
      </c>
      <c r="D6" s="338" t="s">
        <v>233</v>
      </c>
      <c r="E6" s="337" t="s">
        <v>233</v>
      </c>
      <c r="F6" s="336" t="s">
        <v>233</v>
      </c>
      <c r="G6" s="339" t="s">
        <v>233</v>
      </c>
      <c r="H6" s="336" t="s">
        <v>233</v>
      </c>
      <c r="I6" s="339" t="s">
        <v>233</v>
      </c>
      <c r="J6" s="339" t="s">
        <v>233</v>
      </c>
      <c r="K6" s="340" t="s">
        <v>234</v>
      </c>
      <c r="L6" s="340" t="s">
        <v>234</v>
      </c>
      <c r="M6" s="339" t="s">
        <v>234</v>
      </c>
      <c r="N6" s="340" t="s">
        <v>234</v>
      </c>
      <c r="O6" s="340" t="s">
        <v>234</v>
      </c>
      <c r="P6" s="340" t="s">
        <v>234</v>
      </c>
      <c r="Q6" s="336" t="s">
        <v>234</v>
      </c>
      <c r="R6" s="341" t="s">
        <v>233</v>
      </c>
      <c r="S6" s="342" t="s">
        <v>274</v>
      </c>
      <c r="T6" s="336" t="s">
        <v>275</v>
      </c>
    </row>
    <row r="7" spans="1:20" ht="13.5" customHeight="1">
      <c r="A7" s="343" t="s">
        <v>237</v>
      </c>
      <c r="B7" s="344"/>
      <c r="C7" s="345"/>
      <c r="D7" s="344"/>
      <c r="E7" s="345"/>
      <c r="F7" s="346"/>
      <c r="G7" s="347"/>
      <c r="H7" s="346"/>
      <c r="I7" s="347"/>
      <c r="J7" s="347"/>
      <c r="K7" s="346"/>
      <c r="L7" s="346"/>
      <c r="M7" s="347"/>
      <c r="N7" s="346"/>
      <c r="O7" s="346"/>
      <c r="P7" s="346"/>
      <c r="Q7" s="348"/>
      <c r="R7" s="349"/>
      <c r="S7" s="350"/>
      <c r="T7" s="351"/>
    </row>
    <row r="8" spans="1:20" ht="13.5" customHeight="1">
      <c r="A8" s="352" t="s">
        <v>238</v>
      </c>
      <c r="B8" s="353"/>
      <c r="C8" s="354"/>
      <c r="D8" s="355"/>
      <c r="E8" s="354"/>
      <c r="F8" s="356"/>
      <c r="G8" s="357"/>
      <c r="H8" s="356"/>
      <c r="I8" s="357"/>
      <c r="J8" s="357"/>
      <c r="K8" s="356"/>
      <c r="L8" s="356"/>
      <c r="M8" s="357"/>
      <c r="N8" s="356"/>
      <c r="O8" s="356"/>
      <c r="P8" s="356"/>
      <c r="Q8" s="353"/>
      <c r="R8" s="358"/>
      <c r="S8" s="359"/>
      <c r="T8" s="438"/>
    </row>
    <row r="9" spans="1:20" ht="13.5" customHeight="1">
      <c r="A9" s="361" t="s">
        <v>239</v>
      </c>
      <c r="B9" s="362"/>
      <c r="C9" s="363">
        <v>2188</v>
      </c>
      <c r="D9" s="364">
        <v>25.2</v>
      </c>
      <c r="E9" s="365"/>
      <c r="F9" s="366"/>
      <c r="G9" s="367"/>
      <c r="H9" s="366"/>
      <c r="I9" s="367"/>
      <c r="J9" s="367"/>
      <c r="K9" s="366"/>
      <c r="L9" s="366"/>
      <c r="M9" s="367"/>
      <c r="N9" s="366"/>
      <c r="O9" s="366"/>
      <c r="P9" s="366"/>
      <c r="Q9" s="368"/>
      <c r="R9" s="369">
        <v>25.2</v>
      </c>
      <c r="S9" s="370"/>
      <c r="T9" s="439"/>
    </row>
    <row r="10" spans="1:20" ht="13.5" customHeight="1">
      <c r="A10" s="371" t="s">
        <v>240</v>
      </c>
      <c r="B10" s="372" t="s">
        <v>241</v>
      </c>
      <c r="C10" s="373" t="s">
        <v>276</v>
      </c>
      <c r="D10" s="374">
        <v>0</v>
      </c>
      <c r="E10" s="375">
        <v>100</v>
      </c>
      <c r="F10" s="376"/>
      <c r="G10" s="377"/>
      <c r="H10" s="376"/>
      <c r="I10" s="377"/>
      <c r="J10" s="377"/>
      <c r="K10" s="378"/>
      <c r="L10" s="378" t="s">
        <v>242</v>
      </c>
      <c r="M10" s="379"/>
      <c r="N10" s="378" t="s">
        <v>242</v>
      </c>
      <c r="O10" s="378"/>
      <c r="P10" s="378"/>
      <c r="Q10" s="372" t="s">
        <v>242</v>
      </c>
      <c r="R10" s="380">
        <v>0</v>
      </c>
      <c r="S10" s="381"/>
      <c r="T10" s="372"/>
    </row>
    <row r="11" spans="1:20" ht="13.5" customHeight="1">
      <c r="A11" s="382" t="s">
        <v>243</v>
      </c>
      <c r="B11" s="313" t="s">
        <v>244</v>
      </c>
      <c r="C11" s="383" t="s">
        <v>277</v>
      </c>
      <c r="D11" s="384">
        <v>2.5</v>
      </c>
      <c r="E11" s="385">
        <v>100</v>
      </c>
      <c r="F11" s="386"/>
      <c r="G11" s="387"/>
      <c r="H11" s="386"/>
      <c r="I11" s="387"/>
      <c r="J11" s="387"/>
      <c r="K11" s="388"/>
      <c r="L11" s="388" t="s">
        <v>242</v>
      </c>
      <c r="M11" s="389"/>
      <c r="N11" s="388" t="s">
        <v>242</v>
      </c>
      <c r="O11" s="388" t="s">
        <v>242</v>
      </c>
      <c r="P11" s="388"/>
      <c r="Q11" s="313" t="s">
        <v>242</v>
      </c>
      <c r="R11" s="390">
        <v>2.5</v>
      </c>
      <c r="S11" s="391"/>
      <c r="T11" s="313"/>
    </row>
    <row r="12" spans="1:20" ht="13.5" customHeight="1">
      <c r="A12" s="382" t="s">
        <v>245</v>
      </c>
      <c r="B12" s="313" t="s">
        <v>246</v>
      </c>
      <c r="C12" s="383" t="s">
        <v>278</v>
      </c>
      <c r="D12" s="384">
        <v>0.2</v>
      </c>
      <c r="E12" s="385">
        <v>100</v>
      </c>
      <c r="F12" s="386"/>
      <c r="G12" s="387"/>
      <c r="H12" s="386"/>
      <c r="I12" s="387"/>
      <c r="J12" s="387"/>
      <c r="K12" s="388"/>
      <c r="L12" s="388" t="s">
        <v>242</v>
      </c>
      <c r="M12" s="389"/>
      <c r="N12" s="388" t="s">
        <v>242</v>
      </c>
      <c r="O12" s="388" t="s">
        <v>242</v>
      </c>
      <c r="P12" s="388"/>
      <c r="Q12" s="313" t="s">
        <v>242</v>
      </c>
      <c r="R12" s="390">
        <v>0.2</v>
      </c>
      <c r="S12" s="391"/>
      <c r="T12" s="313"/>
    </row>
    <row r="13" spans="1:20" ht="13.5" customHeight="1">
      <c r="A13" s="392" t="s">
        <v>279</v>
      </c>
      <c r="B13" s="336" t="s">
        <v>248</v>
      </c>
      <c r="C13" s="393" t="s">
        <v>280</v>
      </c>
      <c r="D13" s="394">
        <v>22.5</v>
      </c>
      <c r="E13" s="395">
        <v>100</v>
      </c>
      <c r="F13" s="396"/>
      <c r="G13" s="397"/>
      <c r="H13" s="396"/>
      <c r="I13" s="397"/>
      <c r="J13" s="397"/>
      <c r="K13" s="340"/>
      <c r="L13" s="340" t="s">
        <v>242</v>
      </c>
      <c r="M13" s="339" t="s">
        <v>242</v>
      </c>
      <c r="N13" s="340" t="s">
        <v>242</v>
      </c>
      <c r="O13" s="340" t="s">
        <v>242</v>
      </c>
      <c r="P13" s="340" t="s">
        <v>242</v>
      </c>
      <c r="Q13" s="313" t="s">
        <v>242</v>
      </c>
      <c r="R13" s="398">
        <v>22.5</v>
      </c>
      <c r="S13" s="342" t="s">
        <v>249</v>
      </c>
      <c r="T13" s="336"/>
    </row>
    <row r="14" spans="1:20" ht="13.5" customHeight="1">
      <c r="A14" s="361" t="s">
        <v>256</v>
      </c>
      <c r="B14" s="362"/>
      <c r="C14" s="363">
        <v>4</v>
      </c>
      <c r="D14" s="364">
        <v>0</v>
      </c>
      <c r="E14" s="365"/>
      <c r="F14" s="366"/>
      <c r="G14" s="367"/>
      <c r="H14" s="366"/>
      <c r="I14" s="367"/>
      <c r="J14" s="367"/>
      <c r="K14" s="366"/>
      <c r="L14" s="366"/>
      <c r="M14" s="367"/>
      <c r="N14" s="366"/>
      <c r="O14" s="366"/>
      <c r="P14" s="366"/>
      <c r="Q14" s="368"/>
      <c r="R14" s="369">
        <v>0</v>
      </c>
      <c r="S14" s="370"/>
      <c r="T14" s="368"/>
    </row>
    <row r="15" spans="1:20" ht="13.5" customHeight="1">
      <c r="A15" s="371" t="s">
        <v>281</v>
      </c>
      <c r="B15" s="372" t="s">
        <v>282</v>
      </c>
      <c r="C15" s="373" t="s">
        <v>283</v>
      </c>
      <c r="D15" s="374">
        <v>0</v>
      </c>
      <c r="E15" s="375">
        <v>100</v>
      </c>
      <c r="F15" s="376"/>
      <c r="G15" s="377"/>
      <c r="H15" s="376"/>
      <c r="I15" s="377"/>
      <c r="J15" s="377"/>
      <c r="K15" s="378"/>
      <c r="L15" s="378" t="s">
        <v>242</v>
      </c>
      <c r="M15" s="379"/>
      <c r="N15" s="378"/>
      <c r="O15" s="378" t="s">
        <v>242</v>
      </c>
      <c r="P15" s="378"/>
      <c r="Q15" s="372" t="s">
        <v>242</v>
      </c>
      <c r="R15" s="380">
        <v>0</v>
      </c>
      <c r="S15" s="381" t="s">
        <v>249</v>
      </c>
      <c r="T15" s="372"/>
    </row>
    <row r="16" spans="1:20" ht="13.5" customHeight="1">
      <c r="A16" s="392" t="s">
        <v>284</v>
      </c>
      <c r="B16" s="336" t="s">
        <v>285</v>
      </c>
      <c r="C16" s="393" t="s">
        <v>286</v>
      </c>
      <c r="D16" s="394">
        <v>0</v>
      </c>
      <c r="E16" s="395">
        <v>100</v>
      </c>
      <c r="F16" s="396"/>
      <c r="G16" s="397"/>
      <c r="H16" s="396"/>
      <c r="I16" s="397"/>
      <c r="J16" s="397"/>
      <c r="K16" s="340"/>
      <c r="L16" s="340" t="s">
        <v>242</v>
      </c>
      <c r="M16" s="339"/>
      <c r="N16" s="340"/>
      <c r="O16" s="340"/>
      <c r="P16" s="340"/>
      <c r="Q16" s="313" t="s">
        <v>242</v>
      </c>
      <c r="R16" s="398">
        <v>0</v>
      </c>
      <c r="S16" s="342" t="s">
        <v>249</v>
      </c>
      <c r="T16" s="336"/>
    </row>
    <row r="17" spans="1:20" ht="13.5" customHeight="1">
      <c r="A17" s="399" t="s">
        <v>287</v>
      </c>
      <c r="B17" s="368"/>
      <c r="C17" s="363">
        <v>2192</v>
      </c>
      <c r="D17" s="364">
        <v>25.2</v>
      </c>
      <c r="E17" s="400">
        <v>100</v>
      </c>
      <c r="F17" s="376"/>
      <c r="G17" s="377"/>
      <c r="H17" s="376"/>
      <c r="I17" s="377"/>
      <c r="J17" s="401"/>
      <c r="K17" s="378"/>
      <c r="L17" s="378"/>
      <c r="M17" s="379"/>
      <c r="N17" s="378"/>
      <c r="O17" s="378"/>
      <c r="P17" s="378"/>
      <c r="Q17" s="372"/>
      <c r="R17" s="402">
        <v>25.2</v>
      </c>
      <c r="S17" s="370"/>
      <c r="T17" s="368"/>
    </row>
    <row r="18" spans="1:20" ht="25.5">
      <c r="A18" s="399" t="s">
        <v>251</v>
      </c>
      <c r="B18" s="362"/>
      <c r="C18" s="363"/>
      <c r="D18" s="403"/>
      <c r="E18" s="345"/>
      <c r="F18" s="346"/>
      <c r="G18" s="347"/>
      <c r="H18" s="346"/>
      <c r="I18" s="347"/>
      <c r="J18" s="347"/>
      <c r="K18" s="346"/>
      <c r="L18" s="346"/>
      <c r="M18" s="347"/>
      <c r="N18" s="346"/>
      <c r="O18" s="346"/>
      <c r="P18" s="346"/>
      <c r="Q18" s="404"/>
      <c r="R18" s="405"/>
      <c r="S18" s="406"/>
      <c r="T18" s="407"/>
    </row>
    <row r="19" spans="1:20" ht="13.5" customHeight="1">
      <c r="A19" s="361" t="s">
        <v>239</v>
      </c>
      <c r="B19" s="362"/>
      <c r="C19" s="363">
        <v>1732</v>
      </c>
      <c r="D19" s="364">
        <v>20</v>
      </c>
      <c r="E19" s="408"/>
      <c r="F19" s="409"/>
      <c r="G19" s="410"/>
      <c r="H19" s="409"/>
      <c r="I19" s="410"/>
      <c r="J19" s="410"/>
      <c r="K19" s="409"/>
      <c r="L19" s="409"/>
      <c r="M19" s="410"/>
      <c r="N19" s="409"/>
      <c r="O19" s="409"/>
      <c r="P19" s="409"/>
      <c r="Q19" s="112"/>
      <c r="R19" s="411"/>
      <c r="S19" s="391"/>
      <c r="T19" s="313"/>
    </row>
    <row r="20" spans="1:20" ht="13.5" customHeight="1">
      <c r="A20" s="371" t="s">
        <v>240</v>
      </c>
      <c r="B20" s="372" t="s">
        <v>241</v>
      </c>
      <c r="C20" s="373">
        <v>0</v>
      </c>
      <c r="D20" s="374">
        <v>0</v>
      </c>
      <c r="E20" s="408"/>
      <c r="F20" s="409"/>
      <c r="G20" s="410"/>
      <c r="H20" s="409"/>
      <c r="I20" s="410"/>
      <c r="J20" s="410"/>
      <c r="K20" s="409"/>
      <c r="L20" s="409"/>
      <c r="M20" s="410"/>
      <c r="N20" s="409"/>
      <c r="O20" s="409"/>
      <c r="P20" s="409"/>
      <c r="Q20" s="112"/>
      <c r="R20" s="411"/>
      <c r="S20" s="412"/>
      <c r="T20" s="112"/>
    </row>
    <row r="21" spans="1:20" ht="13.5" customHeight="1">
      <c r="A21" s="382" t="s">
        <v>243</v>
      </c>
      <c r="B21" s="313" t="s">
        <v>244</v>
      </c>
      <c r="C21" s="383">
        <v>204</v>
      </c>
      <c r="D21" s="384">
        <v>2.2999999999999998</v>
      </c>
      <c r="E21" s="408"/>
      <c r="F21" s="409"/>
      <c r="G21" s="410"/>
      <c r="H21" s="409"/>
      <c r="I21" s="410"/>
      <c r="J21" s="410"/>
      <c r="K21" s="409"/>
      <c r="L21" s="409"/>
      <c r="M21" s="410"/>
      <c r="N21" s="409"/>
      <c r="O21" s="409"/>
      <c r="P21" s="409"/>
      <c r="Q21" s="112"/>
      <c r="R21" s="411"/>
      <c r="S21" s="412"/>
      <c r="T21" s="112"/>
    </row>
    <row r="22" spans="1:20" ht="13.5" customHeight="1">
      <c r="A22" s="413" t="s">
        <v>245</v>
      </c>
      <c r="B22" s="313" t="s">
        <v>246</v>
      </c>
      <c r="C22" s="383">
        <v>479</v>
      </c>
      <c r="D22" s="384">
        <v>5.5</v>
      </c>
      <c r="E22" s="408"/>
      <c r="F22" s="409"/>
      <c r="G22" s="410"/>
      <c r="H22" s="409"/>
      <c r="I22" s="410"/>
      <c r="J22" s="410"/>
      <c r="K22" s="409"/>
      <c r="L22" s="409"/>
      <c r="M22" s="410"/>
      <c r="N22" s="409"/>
      <c r="O22" s="409"/>
      <c r="P22" s="409"/>
      <c r="Q22" s="112"/>
      <c r="R22" s="411"/>
      <c r="S22" s="412"/>
      <c r="T22" s="112"/>
    </row>
    <row r="23" spans="1:20" ht="13.5" customHeight="1">
      <c r="A23" s="413" t="s">
        <v>279</v>
      </c>
      <c r="B23" s="313" t="s">
        <v>248</v>
      </c>
      <c r="C23" s="383">
        <v>1049</v>
      </c>
      <c r="D23" s="384">
        <v>12.2</v>
      </c>
      <c r="E23" s="408"/>
      <c r="F23" s="409"/>
      <c r="G23" s="410"/>
      <c r="H23" s="409"/>
      <c r="I23" s="410"/>
      <c r="J23" s="410"/>
      <c r="K23" s="409"/>
      <c r="L23" s="409"/>
      <c r="M23" s="410"/>
      <c r="N23" s="409"/>
      <c r="O23" s="409"/>
      <c r="P23" s="409"/>
      <c r="Q23" s="112"/>
      <c r="R23" s="411"/>
      <c r="S23" s="412"/>
      <c r="T23" s="112"/>
    </row>
    <row r="24" spans="1:20" ht="13.5" customHeight="1">
      <c r="A24" s="361" t="s">
        <v>256</v>
      </c>
      <c r="B24" s="362"/>
      <c r="C24" s="363">
        <v>1505</v>
      </c>
      <c r="D24" s="364">
        <v>17.299999999999997</v>
      </c>
      <c r="E24" s="408"/>
      <c r="F24" s="409"/>
      <c r="G24" s="410"/>
      <c r="H24" s="409"/>
      <c r="I24" s="410"/>
      <c r="J24" s="410"/>
      <c r="K24" s="409"/>
      <c r="L24" s="409"/>
      <c r="M24" s="410"/>
      <c r="N24" s="409"/>
      <c r="O24" s="409"/>
      <c r="P24" s="409"/>
      <c r="Q24" s="112"/>
      <c r="R24" s="411"/>
      <c r="S24" s="391"/>
      <c r="T24" s="313"/>
    </row>
    <row r="25" spans="1:20" ht="13.5" customHeight="1">
      <c r="A25" s="371" t="s">
        <v>257</v>
      </c>
      <c r="B25" s="372" t="s">
        <v>258</v>
      </c>
      <c r="C25" s="373">
        <v>8</v>
      </c>
      <c r="D25" s="374">
        <v>0.1</v>
      </c>
      <c r="E25" s="408"/>
      <c r="F25" s="409"/>
      <c r="G25" s="410"/>
      <c r="H25" s="409"/>
      <c r="I25" s="410"/>
      <c r="J25" s="410"/>
      <c r="K25" s="409"/>
      <c r="L25" s="409"/>
      <c r="M25" s="410"/>
      <c r="N25" s="409"/>
      <c r="O25" s="409"/>
      <c r="P25" s="409"/>
      <c r="Q25" s="112"/>
      <c r="R25" s="411"/>
      <c r="S25" s="412"/>
      <c r="T25" s="112"/>
    </row>
    <row r="26" spans="1:20" ht="13.5" customHeight="1">
      <c r="A26" s="382" t="s">
        <v>288</v>
      </c>
      <c r="B26" s="313" t="s">
        <v>289</v>
      </c>
      <c r="C26" s="383">
        <v>2</v>
      </c>
      <c r="D26" s="384">
        <v>0</v>
      </c>
      <c r="E26" s="408"/>
      <c r="F26" s="409"/>
      <c r="G26" s="410"/>
      <c r="H26" s="409"/>
      <c r="I26" s="410"/>
      <c r="J26" s="410"/>
      <c r="K26" s="409"/>
      <c r="L26" s="409"/>
      <c r="M26" s="410"/>
      <c r="N26" s="409"/>
      <c r="O26" s="409"/>
      <c r="P26" s="409"/>
      <c r="Q26" s="112"/>
      <c r="R26" s="411"/>
      <c r="S26" s="412"/>
      <c r="T26" s="112"/>
    </row>
    <row r="27" spans="1:20" ht="13.5" customHeight="1">
      <c r="A27" s="413" t="s">
        <v>281</v>
      </c>
      <c r="B27" s="313" t="s">
        <v>282</v>
      </c>
      <c r="C27" s="383">
        <v>5</v>
      </c>
      <c r="D27" s="384">
        <v>0.1</v>
      </c>
      <c r="E27" s="408"/>
      <c r="F27" s="409"/>
      <c r="G27" s="410"/>
      <c r="H27" s="409"/>
      <c r="I27" s="410"/>
      <c r="J27" s="410"/>
      <c r="K27" s="409"/>
      <c r="L27" s="409"/>
      <c r="M27" s="410"/>
      <c r="N27" s="409"/>
      <c r="O27" s="409"/>
      <c r="P27" s="409"/>
      <c r="Q27" s="112"/>
      <c r="R27" s="411"/>
      <c r="S27" s="412"/>
      <c r="T27" s="112"/>
    </row>
    <row r="28" spans="1:20" ht="25.5">
      <c r="A28" s="413" t="s">
        <v>290</v>
      </c>
      <c r="B28" s="313" t="s">
        <v>291</v>
      </c>
      <c r="C28" s="383">
        <v>1</v>
      </c>
      <c r="D28" s="384">
        <v>0</v>
      </c>
      <c r="E28" s="408"/>
      <c r="F28" s="409"/>
      <c r="G28" s="410"/>
      <c r="H28" s="409"/>
      <c r="I28" s="410"/>
      <c r="J28" s="410"/>
      <c r="K28" s="409"/>
      <c r="L28" s="409"/>
      <c r="M28" s="410"/>
      <c r="N28" s="409"/>
      <c r="O28" s="409"/>
      <c r="P28" s="409"/>
      <c r="Q28" s="112"/>
      <c r="R28" s="411"/>
      <c r="S28" s="412"/>
      <c r="T28" s="112"/>
    </row>
    <row r="29" spans="1:20" ht="13.5" customHeight="1">
      <c r="A29" s="413" t="s">
        <v>284</v>
      </c>
      <c r="B29" s="313" t="s">
        <v>285</v>
      </c>
      <c r="C29" s="383">
        <v>1</v>
      </c>
      <c r="D29" s="384">
        <v>0</v>
      </c>
      <c r="E29" s="408"/>
      <c r="F29" s="409"/>
      <c r="G29" s="410"/>
      <c r="H29" s="409"/>
      <c r="I29" s="410"/>
      <c r="J29" s="410"/>
      <c r="K29" s="409"/>
      <c r="L29" s="409"/>
      <c r="M29" s="410"/>
      <c r="N29" s="409"/>
      <c r="O29" s="409"/>
      <c r="P29" s="409"/>
      <c r="Q29" s="112"/>
      <c r="R29" s="411"/>
      <c r="S29" s="412"/>
      <c r="T29" s="112"/>
    </row>
    <row r="30" spans="1:20" ht="13.5" customHeight="1">
      <c r="A30" s="413" t="s">
        <v>259</v>
      </c>
      <c r="B30" s="313" t="s">
        <v>260</v>
      </c>
      <c r="C30" s="383">
        <v>1488</v>
      </c>
      <c r="D30" s="384">
        <v>17.100000000000001</v>
      </c>
      <c r="E30" s="408"/>
      <c r="F30" s="409"/>
      <c r="G30" s="410"/>
      <c r="H30" s="409"/>
      <c r="I30" s="410"/>
      <c r="J30" s="410"/>
      <c r="K30" s="409"/>
      <c r="L30" s="409"/>
      <c r="M30" s="410"/>
      <c r="N30" s="409"/>
      <c r="O30" s="409"/>
      <c r="P30" s="409"/>
      <c r="Q30" s="112"/>
      <c r="R30" s="411"/>
      <c r="S30" s="412"/>
      <c r="T30" s="112"/>
    </row>
    <row r="31" spans="1:20" ht="13.5" customHeight="1">
      <c r="A31" s="361" t="s">
        <v>292</v>
      </c>
      <c r="B31" s="362"/>
      <c r="C31" s="363">
        <v>10</v>
      </c>
      <c r="D31" s="364">
        <v>0.1</v>
      </c>
      <c r="E31" s="408"/>
      <c r="F31" s="409"/>
      <c r="G31" s="410"/>
      <c r="H31" s="409"/>
      <c r="I31" s="410"/>
      <c r="J31" s="410"/>
      <c r="K31" s="409"/>
      <c r="L31" s="409"/>
      <c r="M31" s="410"/>
      <c r="N31" s="409"/>
      <c r="O31" s="409"/>
      <c r="P31" s="409"/>
      <c r="Q31" s="112"/>
      <c r="R31" s="411"/>
      <c r="S31" s="391"/>
      <c r="T31" s="313"/>
    </row>
    <row r="32" spans="1:20" ht="13.5" customHeight="1">
      <c r="A32" s="371" t="s">
        <v>293</v>
      </c>
      <c r="B32" s="372" t="s">
        <v>294</v>
      </c>
      <c r="C32" s="373">
        <v>10</v>
      </c>
      <c r="D32" s="374">
        <v>0.1</v>
      </c>
      <c r="E32" s="408"/>
      <c r="F32" s="409"/>
      <c r="G32" s="410"/>
      <c r="H32" s="409"/>
      <c r="I32" s="410"/>
      <c r="J32" s="410"/>
      <c r="K32" s="409"/>
      <c r="L32" s="409"/>
      <c r="M32" s="410"/>
      <c r="N32" s="409"/>
      <c r="O32" s="409"/>
      <c r="P32" s="409"/>
      <c r="Q32" s="112"/>
      <c r="R32" s="411"/>
      <c r="S32" s="412"/>
      <c r="T32" s="112"/>
    </row>
    <row r="33" spans="1:20" ht="25.5">
      <c r="A33" s="399" t="s">
        <v>295</v>
      </c>
      <c r="B33" s="368"/>
      <c r="C33" s="363">
        <v>3247</v>
      </c>
      <c r="D33" s="364">
        <v>37.4</v>
      </c>
      <c r="E33" s="408"/>
      <c r="F33" s="409"/>
      <c r="G33" s="410"/>
      <c r="H33" s="409"/>
      <c r="I33" s="410"/>
      <c r="J33" s="410"/>
      <c r="K33" s="409"/>
      <c r="L33" s="409"/>
      <c r="M33" s="410"/>
      <c r="N33" s="409"/>
      <c r="O33" s="409"/>
      <c r="P33" s="409"/>
      <c r="Q33" s="112"/>
      <c r="R33" s="411"/>
      <c r="S33" s="412"/>
      <c r="T33" s="112"/>
    </row>
    <row r="34" spans="1:20" ht="13.5" customHeight="1">
      <c r="A34" s="343" t="s">
        <v>262</v>
      </c>
      <c r="B34" s="348"/>
      <c r="C34" s="416">
        <v>5439</v>
      </c>
      <c r="D34" s="364">
        <v>62.6</v>
      </c>
      <c r="E34" s="417"/>
      <c r="F34" s="418"/>
      <c r="G34" s="419"/>
      <c r="H34" s="418"/>
      <c r="I34" s="419"/>
      <c r="J34" s="419"/>
      <c r="K34" s="418"/>
      <c r="L34" s="418"/>
      <c r="M34" s="419"/>
      <c r="N34" s="418"/>
      <c r="O34" s="418"/>
      <c r="P34" s="418"/>
      <c r="Q34" s="420"/>
      <c r="R34" s="402">
        <v>62.6</v>
      </c>
      <c r="S34" s="440" t="s">
        <v>296</v>
      </c>
      <c r="T34" s="441" t="s">
        <v>297</v>
      </c>
    </row>
    <row r="35" spans="1:20" ht="13.5" customHeight="1">
      <c r="A35" s="422" t="s">
        <v>265</v>
      </c>
      <c r="B35" s="348"/>
      <c r="C35" s="416"/>
      <c r="D35" s="423"/>
      <c r="E35" s="417"/>
      <c r="F35" s="418"/>
      <c r="G35" s="419"/>
      <c r="H35" s="418"/>
      <c r="I35" s="419"/>
      <c r="J35" s="419"/>
      <c r="K35" s="418"/>
      <c r="L35" s="418"/>
      <c r="M35" s="419"/>
      <c r="N35" s="418"/>
      <c r="O35" s="418"/>
      <c r="P35" s="418"/>
      <c r="Q35" s="316"/>
      <c r="R35" s="424"/>
      <c r="S35" s="412"/>
      <c r="T35" s="351"/>
    </row>
    <row r="36" spans="1:20" ht="13.5" customHeight="1">
      <c r="A36" s="425" t="s">
        <v>298</v>
      </c>
      <c r="B36" s="316"/>
      <c r="C36" s="426">
        <v>3250</v>
      </c>
      <c r="D36" s="427">
        <v>37.4</v>
      </c>
      <c r="E36" s="417"/>
      <c r="F36" s="418"/>
      <c r="G36" s="419"/>
      <c r="H36" s="418"/>
      <c r="I36" s="419"/>
      <c r="J36" s="419"/>
      <c r="K36" s="418"/>
      <c r="L36" s="418"/>
      <c r="M36" s="419"/>
      <c r="N36" s="418"/>
      <c r="O36" s="418"/>
      <c r="P36" s="418"/>
      <c r="Q36" s="316"/>
      <c r="R36" s="424"/>
      <c r="S36" s="412"/>
      <c r="T36" s="112"/>
    </row>
    <row r="37" spans="1:20" ht="13.5" customHeight="1" thickBot="1">
      <c r="A37" s="428" t="s">
        <v>267</v>
      </c>
      <c r="B37" s="429"/>
      <c r="C37" s="430" t="s">
        <v>299</v>
      </c>
      <c r="D37" s="431">
        <v>100</v>
      </c>
      <c r="E37" s="417"/>
      <c r="F37" s="418"/>
      <c r="G37" s="419"/>
      <c r="H37" s="418"/>
      <c r="I37" s="419"/>
      <c r="J37" s="419"/>
      <c r="K37" s="418"/>
      <c r="L37" s="418"/>
      <c r="M37" s="419"/>
      <c r="N37" s="418"/>
      <c r="O37" s="418"/>
      <c r="P37" s="418"/>
      <c r="Q37" s="316"/>
      <c r="R37" s="432"/>
      <c r="S37" s="412"/>
      <c r="T37" s="112"/>
    </row>
    <row r="38" spans="1:20" ht="6.75" customHeight="1" thickBot="1">
      <c r="A38" s="433"/>
      <c r="B38" s="433"/>
      <c r="C38" s="433"/>
      <c r="D38" s="433"/>
      <c r="E38" s="433"/>
      <c r="F38" s="433"/>
      <c r="G38" s="433"/>
      <c r="H38" s="433"/>
      <c r="I38" s="433"/>
      <c r="J38" s="433"/>
      <c r="K38" s="433"/>
      <c r="L38" s="433"/>
      <c r="M38" s="434"/>
      <c r="N38" s="433"/>
      <c r="O38" s="433"/>
      <c r="P38" s="433"/>
      <c r="Q38" s="433"/>
      <c r="R38" s="433"/>
      <c r="S38" s="433"/>
      <c r="T38" s="433"/>
    </row>
    <row r="39" spans="1:20" ht="27" customHeight="1" thickTop="1">
      <c r="A39" s="120" t="s">
        <v>300</v>
      </c>
      <c r="B39" s="120"/>
      <c r="C39" s="120"/>
      <c r="D39" s="120"/>
      <c r="E39" s="120"/>
      <c r="F39" s="120"/>
      <c r="G39" s="120"/>
      <c r="H39" s="120"/>
      <c r="I39" s="120"/>
      <c r="J39" s="120"/>
      <c r="K39" s="120"/>
      <c r="L39" s="120"/>
      <c r="M39" s="120"/>
      <c r="N39" s="120"/>
      <c r="O39" s="120"/>
      <c r="P39" s="120"/>
      <c r="Q39" s="120"/>
      <c r="R39" s="120"/>
      <c r="S39" s="120"/>
      <c r="T39" s="120"/>
    </row>
  </sheetData>
  <mergeCells count="5">
    <mergeCell ref="A1:T1"/>
    <mergeCell ref="A3:D3"/>
    <mergeCell ref="E3:J3"/>
    <mergeCell ref="K3:P3"/>
    <mergeCell ref="A39:T39"/>
  </mergeCells>
  <pageMargins left="0.7" right="0.7" top="0.75" bottom="0.75" header="0.3" footer="0.3"/>
  <pageSetup scale="2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A6F08-D1BE-4116-86C4-471AC986A577}">
  <sheetPr>
    <tabColor rgb="FF00B050"/>
  </sheetPr>
  <dimension ref="A1:T35"/>
  <sheetViews>
    <sheetView showGridLines="0" view="pageBreakPreview" zoomScaleNormal="100" zoomScaleSheetLayoutView="100" workbookViewId="0">
      <selection activeCell="A79" sqref="A79:J80"/>
    </sheetView>
  </sheetViews>
  <sheetFormatPr baseColWidth="10" defaultColWidth="9.140625" defaultRowHeight="12"/>
  <cols>
    <col min="1" max="1" width="82.5703125" style="303" bestFit="1" customWidth="1"/>
    <col min="2" max="2" width="9.28515625" style="303" customWidth="1"/>
    <col min="3" max="3" width="13" style="303" customWidth="1"/>
    <col min="4" max="4" width="12.28515625" style="303" customWidth="1"/>
    <col min="5" max="17" width="13" style="303" customWidth="1"/>
    <col min="18" max="18" width="13.85546875" style="303" customWidth="1"/>
    <col min="19" max="20" width="14.28515625" style="303" customWidth="1"/>
    <col min="21" max="21" width="6.140625" style="303" customWidth="1"/>
    <col min="22" max="16384" width="9.140625" style="303"/>
  </cols>
  <sheetData>
    <row r="1" spans="1:20" ht="27.75" customHeight="1" thickBot="1">
      <c r="A1" s="301" t="s">
        <v>301</v>
      </c>
      <c r="B1" s="301"/>
      <c r="C1" s="301"/>
      <c r="D1" s="301"/>
      <c r="E1" s="301"/>
      <c r="F1" s="301"/>
      <c r="G1" s="301"/>
      <c r="H1" s="301"/>
      <c r="I1" s="301"/>
      <c r="J1" s="301"/>
      <c r="K1" s="301"/>
      <c r="L1" s="301"/>
      <c r="M1" s="301"/>
      <c r="N1" s="301"/>
      <c r="O1" s="301"/>
      <c r="P1" s="301"/>
      <c r="Q1" s="301"/>
      <c r="R1" s="301"/>
      <c r="S1" s="301"/>
      <c r="T1" s="301"/>
    </row>
    <row r="2" spans="1:20" ht="7.5" customHeight="1" thickTop="1" thickBot="1">
      <c r="A2" s="304"/>
      <c r="B2" s="304"/>
      <c r="C2" s="304"/>
      <c r="D2" s="304"/>
      <c r="E2" s="304"/>
      <c r="F2" s="304"/>
      <c r="G2" s="304"/>
      <c r="H2" s="304"/>
      <c r="I2" s="304"/>
      <c r="J2" s="304"/>
      <c r="K2" s="304"/>
      <c r="L2" s="304"/>
      <c r="M2" s="304"/>
      <c r="N2" s="304"/>
      <c r="O2" s="304"/>
      <c r="P2" s="304"/>
      <c r="Q2" s="304"/>
      <c r="R2" s="436"/>
      <c r="S2" s="304"/>
      <c r="T2" s="304"/>
    </row>
    <row r="3" spans="1:20" ht="24" customHeight="1" thickBot="1">
      <c r="A3" s="306"/>
      <c r="B3" s="307"/>
      <c r="C3" s="307"/>
      <c r="D3" s="307"/>
      <c r="E3" s="308" t="s">
        <v>197</v>
      </c>
      <c r="F3" s="308"/>
      <c r="G3" s="308"/>
      <c r="H3" s="308"/>
      <c r="I3" s="308"/>
      <c r="J3" s="309"/>
      <c r="K3" s="310" t="s">
        <v>198</v>
      </c>
      <c r="L3" s="311"/>
      <c r="M3" s="311"/>
      <c r="N3" s="311"/>
      <c r="O3" s="311"/>
      <c r="P3" s="312"/>
      <c r="Q3" s="313"/>
      <c r="R3" s="314">
        <v>2022</v>
      </c>
      <c r="S3" s="315"/>
      <c r="T3" s="316"/>
    </row>
    <row r="4" spans="1:20" ht="40.5" customHeight="1">
      <c r="A4" s="317" t="s">
        <v>199</v>
      </c>
      <c r="B4" s="318" t="s">
        <v>200</v>
      </c>
      <c r="C4" s="319" t="s">
        <v>302</v>
      </c>
      <c r="D4" s="320" t="s">
        <v>303</v>
      </c>
      <c r="E4" s="321" t="s">
        <v>203</v>
      </c>
      <c r="F4" s="318" t="s">
        <v>204</v>
      </c>
      <c r="G4" s="318" t="s">
        <v>205</v>
      </c>
      <c r="H4" s="318" t="s">
        <v>206</v>
      </c>
      <c r="I4" s="318" t="s">
        <v>207</v>
      </c>
      <c r="J4" s="322" t="s">
        <v>208</v>
      </c>
      <c r="K4" s="323" t="s">
        <v>203</v>
      </c>
      <c r="L4" s="318" t="s">
        <v>204</v>
      </c>
      <c r="M4" s="318" t="s">
        <v>205</v>
      </c>
      <c r="N4" s="318" t="s">
        <v>206</v>
      </c>
      <c r="O4" s="318" t="s">
        <v>207</v>
      </c>
      <c r="P4" s="318" t="s">
        <v>208</v>
      </c>
      <c r="Q4" s="324" t="s">
        <v>209</v>
      </c>
      <c r="R4" s="325" t="s">
        <v>304</v>
      </c>
      <c r="S4" s="326" t="s">
        <v>211</v>
      </c>
      <c r="T4" s="318" t="s">
        <v>212</v>
      </c>
    </row>
    <row r="5" spans="1:20" ht="12.75">
      <c r="A5" s="327" t="s">
        <v>213</v>
      </c>
      <c r="B5" s="316" t="s">
        <v>214</v>
      </c>
      <c r="C5" s="328" t="s">
        <v>215</v>
      </c>
      <c r="D5" s="329" t="s">
        <v>216</v>
      </c>
      <c r="E5" s="328" t="s">
        <v>217</v>
      </c>
      <c r="F5" s="330" t="s">
        <v>218</v>
      </c>
      <c r="G5" s="330" t="s">
        <v>219</v>
      </c>
      <c r="H5" s="330" t="s">
        <v>220</v>
      </c>
      <c r="I5" s="331" t="s">
        <v>221</v>
      </c>
      <c r="J5" s="331" t="s">
        <v>222</v>
      </c>
      <c r="K5" s="332" t="s">
        <v>223</v>
      </c>
      <c r="L5" s="332" t="s">
        <v>224</v>
      </c>
      <c r="M5" s="331" t="s">
        <v>225</v>
      </c>
      <c r="N5" s="332" t="s">
        <v>226</v>
      </c>
      <c r="O5" s="332" t="s">
        <v>227</v>
      </c>
      <c r="P5" s="332" t="s">
        <v>228</v>
      </c>
      <c r="Q5" s="330" t="s">
        <v>229</v>
      </c>
      <c r="R5" s="333" t="s">
        <v>230</v>
      </c>
      <c r="S5" s="334" t="s">
        <v>231</v>
      </c>
      <c r="T5" s="330" t="s">
        <v>232</v>
      </c>
    </row>
    <row r="6" spans="1:20" ht="14.25">
      <c r="A6" s="335"/>
      <c r="B6" s="336"/>
      <c r="C6" s="337" t="s">
        <v>11</v>
      </c>
      <c r="D6" s="338" t="s">
        <v>233</v>
      </c>
      <c r="E6" s="337" t="s">
        <v>233</v>
      </c>
      <c r="F6" s="336" t="s">
        <v>233</v>
      </c>
      <c r="G6" s="339" t="s">
        <v>233</v>
      </c>
      <c r="H6" s="336" t="s">
        <v>233</v>
      </c>
      <c r="I6" s="339" t="s">
        <v>233</v>
      </c>
      <c r="J6" s="339" t="s">
        <v>233</v>
      </c>
      <c r="K6" s="340" t="s">
        <v>234</v>
      </c>
      <c r="L6" s="340" t="s">
        <v>234</v>
      </c>
      <c r="M6" s="339" t="s">
        <v>234</v>
      </c>
      <c r="N6" s="340" t="s">
        <v>234</v>
      </c>
      <c r="O6" s="340" t="s">
        <v>234</v>
      </c>
      <c r="P6" s="340" t="s">
        <v>234</v>
      </c>
      <c r="Q6" s="336" t="s">
        <v>234</v>
      </c>
      <c r="R6" s="341" t="s">
        <v>233</v>
      </c>
      <c r="S6" s="342" t="s">
        <v>305</v>
      </c>
      <c r="T6" s="336" t="s">
        <v>306</v>
      </c>
    </row>
    <row r="7" spans="1:20" ht="13.5" customHeight="1">
      <c r="A7" s="343" t="s">
        <v>237</v>
      </c>
      <c r="B7" s="344"/>
      <c r="C7" s="345"/>
      <c r="D7" s="344"/>
      <c r="E7" s="345"/>
      <c r="F7" s="346"/>
      <c r="G7" s="347"/>
      <c r="H7" s="346"/>
      <c r="I7" s="347"/>
      <c r="J7" s="347"/>
      <c r="K7" s="346"/>
      <c r="L7" s="346"/>
      <c r="M7" s="347"/>
      <c r="N7" s="346"/>
      <c r="O7" s="346"/>
      <c r="P7" s="346"/>
      <c r="Q7" s="348"/>
      <c r="R7" s="349"/>
      <c r="S7" s="350"/>
      <c r="T7" s="351"/>
    </row>
    <row r="8" spans="1:20" ht="13.5" customHeight="1">
      <c r="A8" s="352" t="s">
        <v>238</v>
      </c>
      <c r="B8" s="353"/>
      <c r="C8" s="354"/>
      <c r="D8" s="355"/>
      <c r="E8" s="354"/>
      <c r="F8" s="356"/>
      <c r="G8" s="357"/>
      <c r="H8" s="356"/>
      <c r="I8" s="357"/>
      <c r="J8" s="357"/>
      <c r="K8" s="356"/>
      <c r="L8" s="356"/>
      <c r="M8" s="357"/>
      <c r="N8" s="356"/>
      <c r="O8" s="356"/>
      <c r="P8" s="356"/>
      <c r="Q8" s="353"/>
      <c r="R8" s="358"/>
      <c r="S8" s="359"/>
      <c r="T8" s="360"/>
    </row>
    <row r="9" spans="1:20" ht="13.5" customHeight="1">
      <c r="A9" s="361" t="s">
        <v>239</v>
      </c>
      <c r="B9" s="362"/>
      <c r="C9" s="363">
        <v>309</v>
      </c>
      <c r="D9" s="364">
        <v>11.4</v>
      </c>
      <c r="E9" s="365"/>
      <c r="F9" s="366"/>
      <c r="G9" s="367"/>
      <c r="H9" s="366"/>
      <c r="I9" s="367"/>
      <c r="J9" s="367"/>
      <c r="K9" s="366"/>
      <c r="L9" s="366"/>
      <c r="M9" s="367"/>
      <c r="N9" s="366"/>
      <c r="O9" s="366"/>
      <c r="P9" s="366"/>
      <c r="Q9" s="368"/>
      <c r="R9" s="369">
        <v>11.4</v>
      </c>
      <c r="S9" s="370"/>
      <c r="T9" s="368"/>
    </row>
    <row r="10" spans="1:20" ht="13.5" customHeight="1">
      <c r="A10" s="371" t="s">
        <v>240</v>
      </c>
      <c r="B10" s="372" t="s">
        <v>241</v>
      </c>
      <c r="C10" s="373" t="s">
        <v>307</v>
      </c>
      <c r="D10" s="374">
        <v>1</v>
      </c>
      <c r="E10" s="375">
        <v>100</v>
      </c>
      <c r="F10" s="376"/>
      <c r="G10" s="377"/>
      <c r="H10" s="376"/>
      <c r="I10" s="377"/>
      <c r="J10" s="377"/>
      <c r="K10" s="378"/>
      <c r="L10" s="378" t="s">
        <v>242</v>
      </c>
      <c r="M10" s="379"/>
      <c r="N10" s="378" t="s">
        <v>242</v>
      </c>
      <c r="O10" s="378"/>
      <c r="P10" s="378"/>
      <c r="Q10" s="372" t="s">
        <v>242</v>
      </c>
      <c r="R10" s="380">
        <v>1</v>
      </c>
      <c r="S10" s="381"/>
      <c r="T10" s="372"/>
    </row>
    <row r="11" spans="1:20" ht="13.5" customHeight="1">
      <c r="A11" s="382" t="s">
        <v>243</v>
      </c>
      <c r="B11" s="313" t="s">
        <v>244</v>
      </c>
      <c r="C11" s="383" t="s">
        <v>308</v>
      </c>
      <c r="D11" s="384">
        <v>1.7999999999999998</v>
      </c>
      <c r="E11" s="385">
        <v>100</v>
      </c>
      <c r="F11" s="386"/>
      <c r="G11" s="387"/>
      <c r="H11" s="386"/>
      <c r="I11" s="387"/>
      <c r="J11" s="387"/>
      <c r="K11" s="388"/>
      <c r="L11" s="388" t="s">
        <v>242</v>
      </c>
      <c r="M11" s="389"/>
      <c r="N11" s="388" t="s">
        <v>242</v>
      </c>
      <c r="O11" s="388" t="s">
        <v>242</v>
      </c>
      <c r="P11" s="388"/>
      <c r="Q11" s="313" t="s">
        <v>242</v>
      </c>
      <c r="R11" s="390">
        <v>1.7999999999999998</v>
      </c>
      <c r="S11" s="391"/>
      <c r="T11" s="313"/>
    </row>
    <row r="12" spans="1:20" ht="13.5" customHeight="1">
      <c r="A12" s="382" t="s">
        <v>245</v>
      </c>
      <c r="B12" s="313" t="s">
        <v>246</v>
      </c>
      <c r="C12" s="383" t="s">
        <v>309</v>
      </c>
      <c r="D12" s="384">
        <v>0.3</v>
      </c>
      <c r="E12" s="385">
        <v>100</v>
      </c>
      <c r="F12" s="386"/>
      <c r="G12" s="387"/>
      <c r="H12" s="386"/>
      <c r="I12" s="387"/>
      <c r="J12" s="387"/>
      <c r="K12" s="388"/>
      <c r="L12" s="388" t="s">
        <v>242</v>
      </c>
      <c r="M12" s="389"/>
      <c r="N12" s="388" t="s">
        <v>242</v>
      </c>
      <c r="O12" s="388" t="s">
        <v>242</v>
      </c>
      <c r="P12" s="388"/>
      <c r="Q12" s="313" t="s">
        <v>242</v>
      </c>
      <c r="R12" s="390">
        <v>0.3</v>
      </c>
      <c r="S12" s="391"/>
      <c r="T12" s="313"/>
    </row>
    <row r="13" spans="1:20" ht="13.5" customHeight="1">
      <c r="A13" s="392" t="s">
        <v>279</v>
      </c>
      <c r="B13" s="336" t="s">
        <v>248</v>
      </c>
      <c r="C13" s="393" t="s">
        <v>310</v>
      </c>
      <c r="D13" s="394">
        <v>8.3000000000000007</v>
      </c>
      <c r="E13" s="395">
        <v>100</v>
      </c>
      <c r="F13" s="396"/>
      <c r="G13" s="397"/>
      <c r="H13" s="396"/>
      <c r="I13" s="397"/>
      <c r="J13" s="397"/>
      <c r="K13" s="340"/>
      <c r="L13" s="340" t="s">
        <v>242</v>
      </c>
      <c r="M13" s="339" t="s">
        <v>242</v>
      </c>
      <c r="N13" s="340" t="s">
        <v>242</v>
      </c>
      <c r="O13" s="340" t="s">
        <v>242</v>
      </c>
      <c r="P13" s="340" t="s">
        <v>242</v>
      </c>
      <c r="Q13" s="313" t="s">
        <v>242</v>
      </c>
      <c r="R13" s="398">
        <v>8.3000000000000007</v>
      </c>
      <c r="S13" s="342" t="s">
        <v>249</v>
      </c>
      <c r="T13" s="336"/>
    </row>
    <row r="14" spans="1:20" ht="13.5" customHeight="1">
      <c r="A14" s="399" t="s">
        <v>311</v>
      </c>
      <c r="B14" s="368"/>
      <c r="C14" s="363">
        <v>309</v>
      </c>
      <c r="D14" s="364">
        <v>11.4</v>
      </c>
      <c r="E14" s="400">
        <v>100</v>
      </c>
      <c r="F14" s="376"/>
      <c r="G14" s="377"/>
      <c r="H14" s="376"/>
      <c r="I14" s="377"/>
      <c r="J14" s="401"/>
      <c r="K14" s="378"/>
      <c r="L14" s="378"/>
      <c r="M14" s="379"/>
      <c r="N14" s="378"/>
      <c r="O14" s="378"/>
      <c r="P14" s="378"/>
      <c r="Q14" s="372"/>
      <c r="R14" s="402">
        <v>11.4</v>
      </c>
      <c r="S14" s="370"/>
      <c r="T14" s="368"/>
    </row>
    <row r="15" spans="1:20" ht="25.5">
      <c r="A15" s="399" t="s">
        <v>251</v>
      </c>
      <c r="B15" s="362"/>
      <c r="C15" s="363"/>
      <c r="D15" s="403"/>
      <c r="E15" s="345"/>
      <c r="F15" s="346"/>
      <c r="G15" s="347"/>
      <c r="H15" s="346"/>
      <c r="I15" s="347"/>
      <c r="J15" s="347"/>
      <c r="K15" s="346"/>
      <c r="L15" s="346"/>
      <c r="M15" s="347"/>
      <c r="N15" s="346"/>
      <c r="O15" s="346"/>
      <c r="P15" s="346"/>
      <c r="Q15" s="404"/>
      <c r="R15" s="405"/>
      <c r="S15" s="406"/>
      <c r="T15" s="407"/>
    </row>
    <row r="16" spans="1:20" ht="13.5" customHeight="1">
      <c r="A16" s="361" t="s">
        <v>239</v>
      </c>
      <c r="B16" s="362"/>
      <c r="C16" s="363">
        <v>683</v>
      </c>
      <c r="D16" s="364">
        <v>25.2</v>
      </c>
      <c r="E16" s="408"/>
      <c r="F16" s="409"/>
      <c r="G16" s="410"/>
      <c r="H16" s="409"/>
      <c r="I16" s="410"/>
      <c r="J16" s="410"/>
      <c r="K16" s="409"/>
      <c r="L16" s="409"/>
      <c r="M16" s="410"/>
      <c r="N16" s="409"/>
      <c r="O16" s="409"/>
      <c r="P16" s="409"/>
      <c r="Q16" s="112"/>
      <c r="R16" s="411"/>
      <c r="S16" s="391"/>
      <c r="T16" s="313"/>
    </row>
    <row r="17" spans="1:20" ht="13.5" customHeight="1">
      <c r="A17" s="371" t="s">
        <v>240</v>
      </c>
      <c r="B17" s="372" t="s">
        <v>241</v>
      </c>
      <c r="C17" s="373">
        <v>2</v>
      </c>
      <c r="D17" s="374">
        <v>0.1</v>
      </c>
      <c r="E17" s="408"/>
      <c r="F17" s="409"/>
      <c r="G17" s="410"/>
      <c r="H17" s="409"/>
      <c r="I17" s="410"/>
      <c r="J17" s="410"/>
      <c r="K17" s="409"/>
      <c r="L17" s="409"/>
      <c r="M17" s="410"/>
      <c r="N17" s="409"/>
      <c r="O17" s="409"/>
      <c r="P17" s="409"/>
      <c r="Q17" s="112"/>
      <c r="R17" s="411"/>
      <c r="S17" s="412"/>
      <c r="T17" s="112"/>
    </row>
    <row r="18" spans="1:20" ht="13.5" customHeight="1">
      <c r="A18" s="382" t="s">
        <v>243</v>
      </c>
      <c r="B18" s="313" t="s">
        <v>244</v>
      </c>
      <c r="C18" s="383">
        <v>185</v>
      </c>
      <c r="D18" s="384">
        <v>6.8000000000000007</v>
      </c>
      <c r="E18" s="408"/>
      <c r="F18" s="409"/>
      <c r="G18" s="410"/>
      <c r="H18" s="409"/>
      <c r="I18" s="410"/>
      <c r="J18" s="410"/>
      <c r="K18" s="409"/>
      <c r="L18" s="409"/>
      <c r="M18" s="410"/>
      <c r="N18" s="409"/>
      <c r="O18" s="409"/>
      <c r="P18" s="409"/>
      <c r="Q18" s="112"/>
      <c r="R18" s="411"/>
      <c r="S18" s="412"/>
      <c r="T18" s="442"/>
    </row>
    <row r="19" spans="1:20" ht="13.5" customHeight="1">
      <c r="A19" s="413" t="s">
        <v>245</v>
      </c>
      <c r="B19" s="313" t="s">
        <v>246</v>
      </c>
      <c r="C19" s="383">
        <v>340</v>
      </c>
      <c r="D19" s="384">
        <v>12.5</v>
      </c>
      <c r="E19" s="408"/>
      <c r="F19" s="409"/>
      <c r="G19" s="410"/>
      <c r="H19" s="409"/>
      <c r="I19" s="410"/>
      <c r="J19" s="410"/>
      <c r="K19" s="409"/>
      <c r="L19" s="409"/>
      <c r="M19" s="410"/>
      <c r="N19" s="409"/>
      <c r="O19" s="409"/>
      <c r="P19" s="409"/>
      <c r="Q19" s="112"/>
      <c r="R19" s="411"/>
      <c r="S19" s="412"/>
      <c r="T19" s="112"/>
    </row>
    <row r="20" spans="1:20" ht="13.5" customHeight="1">
      <c r="A20" s="413" t="s">
        <v>254</v>
      </c>
      <c r="B20" s="313" t="s">
        <v>255</v>
      </c>
      <c r="C20" s="383">
        <v>5</v>
      </c>
      <c r="D20" s="384">
        <v>0.2</v>
      </c>
      <c r="E20" s="408"/>
      <c r="F20" s="409"/>
      <c r="G20" s="410"/>
      <c r="H20" s="409"/>
      <c r="I20" s="410"/>
      <c r="J20" s="410"/>
      <c r="K20" s="409"/>
      <c r="L20" s="409"/>
      <c r="M20" s="410"/>
      <c r="N20" s="409"/>
      <c r="O20" s="409"/>
      <c r="P20" s="409"/>
      <c r="Q20" s="112"/>
      <c r="R20" s="411"/>
      <c r="S20" s="412"/>
      <c r="T20" s="112"/>
    </row>
    <row r="21" spans="1:20" ht="13.5" customHeight="1">
      <c r="A21" s="413" t="s">
        <v>279</v>
      </c>
      <c r="B21" s="414" t="s">
        <v>248</v>
      </c>
      <c r="C21" s="383">
        <v>151</v>
      </c>
      <c r="D21" s="384">
        <v>5.6000000000000005</v>
      </c>
      <c r="E21" s="408"/>
      <c r="F21" s="409"/>
      <c r="G21" s="410"/>
      <c r="H21" s="409"/>
      <c r="I21" s="410"/>
      <c r="J21" s="410"/>
      <c r="K21" s="409"/>
      <c r="L21" s="409"/>
      <c r="M21" s="410"/>
      <c r="N21" s="409"/>
      <c r="O21" s="409"/>
      <c r="P21" s="409"/>
      <c r="Q21" s="112"/>
      <c r="R21" s="411"/>
      <c r="S21" s="412"/>
      <c r="T21" s="112"/>
    </row>
    <row r="22" spans="1:20" ht="13.5" customHeight="1">
      <c r="A22" s="361" t="s">
        <v>256</v>
      </c>
      <c r="B22" s="415"/>
      <c r="C22" s="363">
        <v>556</v>
      </c>
      <c r="D22" s="364">
        <v>20.5</v>
      </c>
      <c r="E22" s="408"/>
      <c r="F22" s="409"/>
      <c r="G22" s="410"/>
      <c r="H22" s="409"/>
      <c r="I22" s="410"/>
      <c r="J22" s="410"/>
      <c r="K22" s="409"/>
      <c r="L22" s="409"/>
      <c r="M22" s="410"/>
      <c r="N22" s="409"/>
      <c r="O22" s="409"/>
      <c r="P22" s="409"/>
      <c r="Q22" s="112"/>
      <c r="R22" s="411"/>
      <c r="S22" s="412"/>
      <c r="T22" s="112"/>
    </row>
    <row r="23" spans="1:20" ht="13.5" customHeight="1">
      <c r="A23" s="371" t="s">
        <v>257</v>
      </c>
      <c r="B23" s="372" t="s">
        <v>258</v>
      </c>
      <c r="C23" s="373">
        <v>3</v>
      </c>
      <c r="D23" s="374">
        <v>0.1</v>
      </c>
      <c r="E23" s="408"/>
      <c r="F23" s="409"/>
      <c r="G23" s="410"/>
      <c r="H23" s="409"/>
      <c r="I23" s="410"/>
      <c r="J23" s="410"/>
      <c r="K23" s="409"/>
      <c r="L23" s="409"/>
      <c r="M23" s="410"/>
      <c r="N23" s="409"/>
      <c r="O23" s="409"/>
      <c r="P23" s="409"/>
      <c r="Q23" s="112"/>
      <c r="R23" s="411"/>
      <c r="S23" s="412"/>
      <c r="T23" s="112"/>
    </row>
    <row r="24" spans="1:20" ht="13.5" customHeight="1">
      <c r="A24" s="392" t="s">
        <v>312</v>
      </c>
      <c r="B24" s="336" t="s">
        <v>260</v>
      </c>
      <c r="C24" s="393">
        <v>553</v>
      </c>
      <c r="D24" s="394">
        <v>20.399999999999999</v>
      </c>
      <c r="E24" s="408"/>
      <c r="F24" s="409"/>
      <c r="G24" s="410"/>
      <c r="H24" s="409"/>
      <c r="I24" s="410"/>
      <c r="J24" s="410"/>
      <c r="K24" s="409"/>
      <c r="L24" s="409"/>
      <c r="M24" s="410"/>
      <c r="N24" s="409"/>
      <c r="O24" s="409"/>
      <c r="P24" s="409"/>
      <c r="Q24" s="112"/>
      <c r="R24" s="411"/>
      <c r="S24" s="412"/>
      <c r="T24" s="112"/>
    </row>
    <row r="25" spans="1:20" ht="13.5" customHeight="1">
      <c r="A25" s="361" t="s">
        <v>292</v>
      </c>
      <c r="B25" s="415"/>
      <c r="C25" s="363">
        <v>22</v>
      </c>
      <c r="D25" s="364">
        <v>0.8</v>
      </c>
      <c r="E25" s="408"/>
      <c r="F25" s="409"/>
      <c r="G25" s="410"/>
      <c r="H25" s="409"/>
      <c r="I25" s="410"/>
      <c r="J25" s="410"/>
      <c r="K25" s="409"/>
      <c r="L25" s="409"/>
      <c r="M25" s="410"/>
      <c r="N25" s="409"/>
      <c r="O25" s="409"/>
      <c r="P25" s="409"/>
      <c r="Q25" s="112"/>
      <c r="R25" s="411"/>
      <c r="S25" s="412"/>
      <c r="T25" s="112"/>
    </row>
    <row r="26" spans="1:20" ht="13.5" customHeight="1">
      <c r="A26" s="371" t="s">
        <v>293</v>
      </c>
      <c r="B26" s="372" t="s">
        <v>294</v>
      </c>
      <c r="C26" s="373">
        <v>22</v>
      </c>
      <c r="D26" s="374">
        <v>0.8</v>
      </c>
      <c r="E26" s="408"/>
      <c r="F26" s="409"/>
      <c r="G26" s="410"/>
      <c r="H26" s="409"/>
      <c r="I26" s="410"/>
      <c r="J26" s="410"/>
      <c r="K26" s="409"/>
      <c r="L26" s="409"/>
      <c r="M26" s="410"/>
      <c r="N26" s="409"/>
      <c r="O26" s="409"/>
      <c r="P26" s="409"/>
      <c r="Q26" s="112"/>
      <c r="R26" s="411"/>
      <c r="S26" s="412"/>
      <c r="T26" s="112"/>
    </row>
    <row r="27" spans="1:20" ht="25.5">
      <c r="A27" s="399" t="s">
        <v>313</v>
      </c>
      <c r="B27" s="368" t="s">
        <v>314</v>
      </c>
      <c r="C27" s="363">
        <v>1261</v>
      </c>
      <c r="D27" s="364">
        <v>46.5</v>
      </c>
      <c r="E27" s="408"/>
      <c r="F27" s="409"/>
      <c r="G27" s="410"/>
      <c r="H27" s="409"/>
      <c r="I27" s="410"/>
      <c r="J27" s="410"/>
      <c r="K27" s="409"/>
      <c r="L27" s="409"/>
      <c r="M27" s="410"/>
      <c r="N27" s="409"/>
      <c r="O27" s="409"/>
      <c r="P27" s="409"/>
      <c r="Q27" s="112"/>
      <c r="R27" s="411"/>
      <c r="S27" s="412"/>
      <c r="T27" s="112"/>
    </row>
    <row r="28" spans="1:20" ht="13.5" customHeight="1">
      <c r="A28" s="343" t="s">
        <v>262</v>
      </c>
      <c r="B28" s="348"/>
      <c r="C28" s="416">
        <v>1570</v>
      </c>
      <c r="D28" s="364">
        <v>57.9</v>
      </c>
      <c r="E28" s="417"/>
      <c r="F28" s="418"/>
      <c r="G28" s="419"/>
      <c r="H28" s="418"/>
      <c r="I28" s="419"/>
      <c r="J28" s="419"/>
      <c r="K28" s="418"/>
      <c r="L28" s="418"/>
      <c r="M28" s="419"/>
      <c r="N28" s="418"/>
      <c r="O28" s="418"/>
      <c r="P28" s="418"/>
      <c r="Q28" s="420"/>
      <c r="R28" s="402">
        <v>57.9</v>
      </c>
      <c r="S28" s="440" t="s">
        <v>315</v>
      </c>
      <c r="T28" s="441" t="s">
        <v>264</v>
      </c>
    </row>
    <row r="29" spans="1:20" ht="13.5" customHeight="1">
      <c r="A29" s="422" t="s">
        <v>265</v>
      </c>
      <c r="B29" s="348"/>
      <c r="C29" s="416"/>
      <c r="D29" s="423"/>
      <c r="E29" s="417"/>
      <c r="F29" s="418"/>
      <c r="G29" s="419"/>
      <c r="H29" s="418"/>
      <c r="I29" s="419"/>
      <c r="J29" s="419"/>
      <c r="K29" s="418"/>
      <c r="L29" s="418"/>
      <c r="M29" s="419"/>
      <c r="N29" s="418"/>
      <c r="O29" s="418"/>
      <c r="P29" s="418"/>
      <c r="Q29" s="316"/>
      <c r="R29" s="424"/>
      <c r="S29" s="412"/>
      <c r="T29" s="351"/>
    </row>
    <row r="30" spans="1:20" ht="13.5" customHeight="1">
      <c r="A30" s="425" t="s">
        <v>316</v>
      </c>
      <c r="B30" s="316"/>
      <c r="C30" s="426">
        <v>1140</v>
      </c>
      <c r="D30" s="427">
        <v>42.1</v>
      </c>
      <c r="E30" s="417"/>
      <c r="F30" s="418"/>
      <c r="G30" s="419"/>
      <c r="H30" s="418"/>
      <c r="I30" s="419"/>
      <c r="J30" s="419"/>
      <c r="K30" s="418"/>
      <c r="L30" s="418"/>
      <c r="M30" s="419"/>
      <c r="N30" s="418"/>
      <c r="O30" s="418"/>
      <c r="P30" s="418"/>
      <c r="Q30" s="316"/>
      <c r="R30" s="424"/>
      <c r="S30" s="412"/>
      <c r="T30" s="112"/>
    </row>
    <row r="31" spans="1:20" ht="13.5" customHeight="1" thickBot="1">
      <c r="A31" s="428" t="s">
        <v>267</v>
      </c>
      <c r="B31" s="429"/>
      <c r="C31" s="430" t="s">
        <v>317</v>
      </c>
      <c r="D31" s="431">
        <v>100</v>
      </c>
      <c r="E31" s="417"/>
      <c r="F31" s="418"/>
      <c r="G31" s="419"/>
      <c r="H31" s="418"/>
      <c r="I31" s="419"/>
      <c r="J31" s="419"/>
      <c r="K31" s="418"/>
      <c r="L31" s="418"/>
      <c r="M31" s="419"/>
      <c r="N31" s="418"/>
      <c r="O31" s="418"/>
      <c r="P31" s="418"/>
      <c r="Q31" s="316"/>
      <c r="R31" s="432"/>
      <c r="S31" s="412"/>
      <c r="T31" s="112"/>
    </row>
    <row r="32" spans="1:20" ht="6.75" customHeight="1" thickBot="1">
      <c r="A32" s="433"/>
      <c r="B32" s="433"/>
      <c r="C32" s="433"/>
      <c r="D32" s="433"/>
      <c r="E32" s="433"/>
      <c r="F32" s="433"/>
      <c r="G32" s="433"/>
      <c r="H32" s="433"/>
      <c r="I32" s="433"/>
      <c r="J32" s="433"/>
      <c r="K32" s="433"/>
      <c r="L32" s="433"/>
      <c r="M32" s="434"/>
      <c r="N32" s="433"/>
      <c r="O32" s="433"/>
      <c r="P32" s="433"/>
      <c r="Q32" s="433"/>
      <c r="R32" s="433"/>
      <c r="S32" s="433"/>
      <c r="T32" s="433"/>
    </row>
    <row r="33" spans="1:20" ht="27" customHeight="1" thickTop="1">
      <c r="A33" s="120" t="s">
        <v>318</v>
      </c>
      <c r="B33" s="120"/>
      <c r="C33" s="120"/>
      <c r="D33" s="120"/>
      <c r="E33" s="120"/>
      <c r="F33" s="120"/>
      <c r="G33" s="120"/>
      <c r="H33" s="120"/>
      <c r="I33" s="120"/>
      <c r="J33" s="120"/>
      <c r="K33" s="120"/>
      <c r="L33" s="120"/>
      <c r="M33" s="120"/>
      <c r="N33" s="120"/>
      <c r="O33" s="120"/>
      <c r="P33" s="120"/>
      <c r="Q33" s="120"/>
      <c r="R33" s="120"/>
      <c r="S33" s="120"/>
      <c r="T33" s="120"/>
    </row>
    <row r="35" spans="1:20">
      <c r="C35" s="443"/>
    </row>
  </sheetData>
  <mergeCells count="5">
    <mergeCell ref="A1:T1"/>
    <mergeCell ref="A3:D3"/>
    <mergeCell ref="E3:J3"/>
    <mergeCell ref="K3:P3"/>
    <mergeCell ref="A33:T33"/>
  </mergeCells>
  <pageMargins left="0.7" right="0.7" top="0.75" bottom="0.75" header="0.3" footer="0.3"/>
  <pageSetup scale="2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C1B26-3362-4095-BB6A-0DAEE6460FF2}">
  <sheetPr>
    <tabColor rgb="FFFF0000"/>
  </sheetPr>
  <dimension ref="A1:J89"/>
  <sheetViews>
    <sheetView view="pageBreakPreview" zoomScale="80" zoomScaleNormal="100" zoomScaleSheetLayoutView="80" workbookViewId="0"/>
  </sheetViews>
  <sheetFormatPr baseColWidth="10" defaultColWidth="11.42578125" defaultRowHeight="15.75"/>
  <cols>
    <col min="1" max="1" width="70.7109375" style="447" bestFit="1" customWidth="1"/>
    <col min="2" max="2" width="13.140625" style="447" customWidth="1"/>
    <col min="3" max="5" width="12.7109375" style="447" customWidth="1"/>
    <col min="6" max="6" width="13.28515625" style="447" bestFit="1" customWidth="1"/>
    <col min="7" max="8" width="13.28515625" style="447" customWidth="1"/>
    <col min="9" max="9" width="11.42578125" style="447"/>
    <col min="10" max="10" width="18.85546875" style="447" bestFit="1" customWidth="1"/>
    <col min="11" max="16384" width="11.42578125" style="447"/>
  </cols>
  <sheetData>
    <row r="1" spans="1:10" ht="33" customHeight="1" thickBot="1">
      <c r="A1" s="444" t="s">
        <v>873</v>
      </c>
      <c r="B1" s="445"/>
      <c r="C1" s="445"/>
      <c r="D1" s="445"/>
      <c r="E1" s="445"/>
      <c r="F1" s="445"/>
      <c r="G1" s="445"/>
      <c r="H1" s="445"/>
      <c r="I1" s="445"/>
      <c r="J1" s="446"/>
    </row>
    <row r="2" spans="1:10" ht="20.100000000000001" customHeight="1" thickTop="1">
      <c r="A2" s="202" t="s">
        <v>319</v>
      </c>
      <c r="B2" s="448">
        <v>2016</v>
      </c>
      <c r="C2" s="448">
        <v>2017</v>
      </c>
      <c r="D2" s="448">
        <v>2018</v>
      </c>
      <c r="E2" s="448">
        <v>2019</v>
      </c>
      <c r="F2" s="448">
        <v>2020</v>
      </c>
      <c r="G2" s="448">
        <v>2021</v>
      </c>
      <c r="H2" s="449">
        <v>2022</v>
      </c>
      <c r="I2" s="94" t="s">
        <v>4</v>
      </c>
      <c r="J2" s="49" t="s">
        <v>5</v>
      </c>
    </row>
    <row r="3" spans="1:10" s="456" customFormat="1">
      <c r="A3" s="450" t="s">
        <v>320</v>
      </c>
      <c r="B3" s="451">
        <v>508036</v>
      </c>
      <c r="C3" s="451">
        <v>519544</v>
      </c>
      <c r="D3" s="451">
        <v>547459</v>
      </c>
      <c r="E3" s="451">
        <v>546924</v>
      </c>
      <c r="F3" s="452">
        <v>571974</v>
      </c>
      <c r="G3" s="452">
        <v>592263</v>
      </c>
      <c r="H3" s="453">
        <v>600278</v>
      </c>
      <c r="I3" s="454">
        <f>(H3-G3)/G3</f>
        <v>1.3532839296055975E-2</v>
      </c>
      <c r="J3" s="455"/>
    </row>
    <row r="4" spans="1:10">
      <c r="A4" s="181" t="s">
        <v>321</v>
      </c>
      <c r="B4" s="60" t="s">
        <v>185</v>
      </c>
      <c r="C4" s="60">
        <v>483927</v>
      </c>
      <c r="D4" s="60">
        <v>513770</v>
      </c>
      <c r="E4" s="60">
        <v>516467</v>
      </c>
      <c r="F4" s="60">
        <v>544495</v>
      </c>
      <c r="G4" s="60">
        <v>566938</v>
      </c>
      <c r="H4" s="457">
        <v>577133</v>
      </c>
      <c r="I4" s="458">
        <f t="shared" ref="I4:I6" si="0">(H4-G4)/G4</f>
        <v>1.7982565994870692E-2</v>
      </c>
      <c r="J4" s="118"/>
    </row>
    <row r="5" spans="1:10">
      <c r="A5" s="459" t="s">
        <v>322</v>
      </c>
      <c r="B5" s="60" t="s">
        <v>185</v>
      </c>
      <c r="C5" s="60">
        <v>29694</v>
      </c>
      <c r="D5" s="60">
        <v>27805</v>
      </c>
      <c r="E5" s="60">
        <v>24926</v>
      </c>
      <c r="F5" s="60">
        <v>22425</v>
      </c>
      <c r="G5" s="60">
        <v>20233</v>
      </c>
      <c r="H5" s="457">
        <v>18279</v>
      </c>
      <c r="I5" s="458">
        <f t="shared" si="0"/>
        <v>-9.6574902387189243E-2</v>
      </c>
      <c r="J5" s="15"/>
    </row>
    <row r="6" spans="1:10">
      <c r="A6" s="459" t="s">
        <v>323</v>
      </c>
      <c r="B6" s="60" t="s">
        <v>185</v>
      </c>
      <c r="C6" s="60">
        <v>5923</v>
      </c>
      <c r="D6" s="60">
        <v>5884</v>
      </c>
      <c r="E6" s="60">
        <v>5531</v>
      </c>
      <c r="F6" s="60">
        <v>5054</v>
      </c>
      <c r="G6" s="60">
        <v>5092</v>
      </c>
      <c r="H6" s="457">
        <v>4866</v>
      </c>
      <c r="I6" s="458">
        <f t="shared" si="0"/>
        <v>-4.4383346425765906E-2</v>
      </c>
      <c r="J6" s="15"/>
    </row>
    <row r="7" spans="1:10">
      <c r="A7" s="460" t="s">
        <v>324</v>
      </c>
      <c r="B7" s="60"/>
      <c r="C7" s="60"/>
      <c r="D7" s="60"/>
      <c r="E7" s="60"/>
      <c r="F7" s="60"/>
      <c r="G7" s="60"/>
      <c r="H7" s="457"/>
      <c r="I7" s="458"/>
      <c r="J7" s="15"/>
    </row>
    <row r="8" spans="1:10">
      <c r="A8" s="168" t="s">
        <v>325</v>
      </c>
      <c r="B8" s="170">
        <v>88408.959999999977</v>
      </c>
      <c r="C8" s="170">
        <v>96047</v>
      </c>
      <c r="D8" s="170">
        <v>101420</v>
      </c>
      <c r="E8" s="170">
        <v>103878</v>
      </c>
      <c r="F8" s="170">
        <v>111048</v>
      </c>
      <c r="G8" s="170">
        <v>120398</v>
      </c>
      <c r="H8" s="457">
        <v>120087</v>
      </c>
      <c r="I8" s="458">
        <f>(H8-G8)/G8</f>
        <v>-2.5830993870330074E-3</v>
      </c>
      <c r="J8" s="15"/>
    </row>
    <row r="9" spans="1:10">
      <c r="A9" s="168" t="s">
        <v>24</v>
      </c>
      <c r="B9" s="170">
        <v>44283</v>
      </c>
      <c r="C9" s="170">
        <v>43438</v>
      </c>
      <c r="D9" s="170">
        <v>45412</v>
      </c>
      <c r="E9" s="170">
        <v>45426</v>
      </c>
      <c r="F9" s="170">
        <v>43383</v>
      </c>
      <c r="G9" s="170">
        <v>45165</v>
      </c>
      <c r="H9" s="457">
        <v>49270</v>
      </c>
      <c r="I9" s="458">
        <f t="shared" ref="I9:I13" si="1">(H9-G9)/G9</f>
        <v>9.0888962692350278E-2</v>
      </c>
      <c r="J9" s="15"/>
    </row>
    <row r="10" spans="1:10">
      <c r="A10" s="168" t="s">
        <v>25</v>
      </c>
      <c r="B10" s="170">
        <v>149279</v>
      </c>
      <c r="C10" s="170">
        <v>148201</v>
      </c>
      <c r="D10" s="170">
        <v>158419</v>
      </c>
      <c r="E10" s="170">
        <v>160707</v>
      </c>
      <c r="F10" s="170">
        <v>167712</v>
      </c>
      <c r="G10" s="170">
        <v>176825</v>
      </c>
      <c r="H10" s="457">
        <v>184712</v>
      </c>
      <c r="I10" s="458">
        <f t="shared" si="1"/>
        <v>4.4603421461897358E-2</v>
      </c>
      <c r="J10" s="15"/>
    </row>
    <row r="11" spans="1:10">
      <c r="A11" s="168" t="s">
        <v>26</v>
      </c>
      <c r="B11" s="170" t="s">
        <v>326</v>
      </c>
      <c r="C11" s="170" t="s">
        <v>326</v>
      </c>
      <c r="D11" s="170">
        <v>36897.020000000004</v>
      </c>
      <c r="E11" s="170">
        <v>34795</v>
      </c>
      <c r="F11" s="170">
        <v>36948</v>
      </c>
      <c r="G11" s="170">
        <v>39541</v>
      </c>
      <c r="H11" s="457">
        <v>40401</v>
      </c>
      <c r="I11" s="458">
        <f t="shared" si="1"/>
        <v>2.1749576389064516E-2</v>
      </c>
      <c r="J11" s="15"/>
    </row>
    <row r="12" spans="1:10">
      <c r="A12" s="168" t="s">
        <v>27</v>
      </c>
      <c r="B12" s="170">
        <v>214873.00000000003</v>
      </c>
      <c r="C12" s="170">
        <v>219738</v>
      </c>
      <c r="D12" s="170">
        <v>192243.98</v>
      </c>
      <c r="E12" s="170">
        <v>188986</v>
      </c>
      <c r="F12" s="170">
        <v>200062</v>
      </c>
      <c r="G12" s="170">
        <v>196915</v>
      </c>
      <c r="H12" s="457">
        <v>191689</v>
      </c>
      <c r="I12" s="458">
        <f t="shared" si="1"/>
        <v>-2.6539369778838584E-2</v>
      </c>
      <c r="J12" s="15"/>
    </row>
    <row r="13" spans="1:10">
      <c r="A13" s="168" t="s">
        <v>327</v>
      </c>
      <c r="B13" s="170">
        <v>11192</v>
      </c>
      <c r="C13" s="170">
        <v>12120</v>
      </c>
      <c r="D13" s="170">
        <v>13067</v>
      </c>
      <c r="E13" s="170">
        <v>13132</v>
      </c>
      <c r="F13" s="170">
        <v>12821</v>
      </c>
      <c r="G13" s="170">
        <v>13419</v>
      </c>
      <c r="H13" s="457">
        <v>14119</v>
      </c>
      <c r="I13" s="458">
        <f t="shared" si="1"/>
        <v>5.2164840897235262E-2</v>
      </c>
      <c r="J13" s="15"/>
    </row>
    <row r="14" spans="1:10">
      <c r="A14" s="461" t="s">
        <v>328</v>
      </c>
      <c r="B14" s="462"/>
      <c r="C14" s="462"/>
      <c r="D14" s="462"/>
      <c r="E14" s="462"/>
      <c r="F14" s="462"/>
      <c r="G14" s="462"/>
      <c r="H14" s="463"/>
      <c r="I14" s="458"/>
      <c r="J14" s="15"/>
    </row>
    <row r="15" spans="1:10">
      <c r="A15" s="181" t="s">
        <v>329</v>
      </c>
      <c r="B15" s="60">
        <v>333080</v>
      </c>
      <c r="C15" s="60">
        <v>339521</v>
      </c>
      <c r="D15" s="60">
        <v>351429</v>
      </c>
      <c r="E15" s="60">
        <v>348604</v>
      </c>
      <c r="F15" s="60">
        <v>357737</v>
      </c>
      <c r="G15" s="60">
        <v>363552</v>
      </c>
      <c r="H15" s="457">
        <v>362404</v>
      </c>
      <c r="I15" s="458">
        <f>(H15-G15)/G15</f>
        <v>-3.1577325939617993E-3</v>
      </c>
      <c r="J15" s="118"/>
    </row>
    <row r="16" spans="1:10">
      <c r="A16" s="181" t="s">
        <v>330</v>
      </c>
      <c r="B16" s="60">
        <v>121987</v>
      </c>
      <c r="C16" s="60">
        <v>123719</v>
      </c>
      <c r="D16" s="60">
        <v>128782</v>
      </c>
      <c r="E16" s="60">
        <v>127700</v>
      </c>
      <c r="F16" s="60">
        <v>127909</v>
      </c>
      <c r="G16" s="60">
        <v>135528</v>
      </c>
      <c r="H16" s="457">
        <v>138202</v>
      </c>
      <c r="I16" s="458">
        <f t="shared" ref="I16:I20" si="2">(H16-G16)/G16</f>
        <v>1.9730240245558115E-2</v>
      </c>
      <c r="J16" s="15"/>
    </row>
    <row r="17" spans="1:10">
      <c r="A17" s="464" t="s">
        <v>331</v>
      </c>
      <c r="B17" s="60">
        <v>211093</v>
      </c>
      <c r="C17" s="60">
        <v>215802</v>
      </c>
      <c r="D17" s="60">
        <v>222647</v>
      </c>
      <c r="E17" s="60">
        <v>220904</v>
      </c>
      <c r="F17" s="60">
        <v>229827</v>
      </c>
      <c r="G17" s="60">
        <v>228024</v>
      </c>
      <c r="H17" s="457">
        <v>224202</v>
      </c>
      <c r="I17" s="458">
        <f t="shared" si="2"/>
        <v>-1.6761393537522366E-2</v>
      </c>
      <c r="J17" s="15"/>
    </row>
    <row r="18" spans="1:10">
      <c r="A18" s="181" t="s">
        <v>332</v>
      </c>
      <c r="B18" s="60">
        <v>81152</v>
      </c>
      <c r="C18" s="60">
        <v>84470</v>
      </c>
      <c r="D18" s="60">
        <v>92753</v>
      </c>
      <c r="E18" s="60">
        <v>96413</v>
      </c>
      <c r="F18" s="60">
        <v>114081</v>
      </c>
      <c r="G18" s="60">
        <v>123682</v>
      </c>
      <c r="H18" s="457">
        <v>126826</v>
      </c>
      <c r="I18" s="458">
        <f t="shared" si="2"/>
        <v>2.5420028783493153E-2</v>
      </c>
      <c r="J18" s="15"/>
    </row>
    <row r="19" spans="1:10">
      <c r="A19" s="181" t="s">
        <v>333</v>
      </c>
      <c r="B19" s="60">
        <v>75045</v>
      </c>
      <c r="C19" s="60">
        <v>76727</v>
      </c>
      <c r="D19" s="60">
        <v>84037</v>
      </c>
      <c r="E19" s="60">
        <v>80687</v>
      </c>
      <c r="F19" s="60">
        <v>80737</v>
      </c>
      <c r="G19" s="60">
        <v>84855</v>
      </c>
      <c r="H19" s="457">
        <v>90481</v>
      </c>
      <c r="I19" s="458">
        <f t="shared" si="2"/>
        <v>6.6301337575864705E-2</v>
      </c>
      <c r="J19" s="15"/>
    </row>
    <row r="20" spans="1:10">
      <c r="A20" s="181" t="s">
        <v>334</v>
      </c>
      <c r="B20" s="60">
        <v>18759</v>
      </c>
      <c r="C20" s="60">
        <v>18826</v>
      </c>
      <c r="D20" s="60">
        <v>19241</v>
      </c>
      <c r="E20" s="60">
        <v>21220</v>
      </c>
      <c r="F20" s="60">
        <v>19420</v>
      </c>
      <c r="G20" s="60">
        <v>20174</v>
      </c>
      <c r="H20" s="457">
        <v>20567</v>
      </c>
      <c r="I20" s="458">
        <f t="shared" si="2"/>
        <v>1.948051948051948E-2</v>
      </c>
      <c r="J20" s="15"/>
    </row>
    <row r="21" spans="1:10">
      <c r="A21" s="465" t="s">
        <v>335</v>
      </c>
      <c r="B21" s="466">
        <v>498459</v>
      </c>
      <c r="C21" s="466">
        <v>513338</v>
      </c>
      <c r="D21" s="466">
        <v>534369.64183333446</v>
      </c>
      <c r="E21" s="466">
        <v>544282</v>
      </c>
      <c r="F21" s="466">
        <v>547128</v>
      </c>
      <c r="G21" s="466">
        <v>574047</v>
      </c>
      <c r="H21" s="467">
        <v>589109</v>
      </c>
      <c r="I21" s="458">
        <f>(H21-G21)/G21</f>
        <v>2.6238269688718868E-2</v>
      </c>
      <c r="J21" s="15"/>
    </row>
    <row r="22" spans="1:10">
      <c r="A22" s="181" t="s">
        <v>321</v>
      </c>
      <c r="B22" s="60">
        <v>459990</v>
      </c>
      <c r="C22" s="60">
        <v>477251</v>
      </c>
      <c r="D22" s="60">
        <v>499943</v>
      </c>
      <c r="E22" s="60">
        <v>512325</v>
      </c>
      <c r="F22" s="60">
        <v>518277</v>
      </c>
      <c r="G22" s="60">
        <v>547889</v>
      </c>
      <c r="H22" s="457">
        <v>564843</v>
      </c>
      <c r="I22" s="458">
        <f t="shared" ref="I22:I68" si="3">(H22-G22)/G22</f>
        <v>3.0944224103787447E-2</v>
      </c>
      <c r="J22" s="15"/>
    </row>
    <row r="23" spans="1:10">
      <c r="A23" s="459" t="s">
        <v>322</v>
      </c>
      <c r="B23" s="60">
        <v>32976</v>
      </c>
      <c r="C23" s="60">
        <v>30468</v>
      </c>
      <c r="D23" s="60">
        <v>28718</v>
      </c>
      <c r="E23" s="60">
        <v>26296</v>
      </c>
      <c r="F23" s="60">
        <v>23611</v>
      </c>
      <c r="G23" s="60">
        <v>21203</v>
      </c>
      <c r="H23" s="457">
        <v>19202</v>
      </c>
      <c r="I23" s="458">
        <f t="shared" si="3"/>
        <v>-9.4373437721077202E-2</v>
      </c>
      <c r="J23" s="15"/>
    </row>
    <row r="24" spans="1:10">
      <c r="A24" s="459" t="s">
        <v>323</v>
      </c>
      <c r="B24" s="60">
        <v>5493</v>
      </c>
      <c r="C24" s="60">
        <v>5619</v>
      </c>
      <c r="D24" s="60">
        <v>5709</v>
      </c>
      <c r="E24" s="60">
        <v>5661</v>
      </c>
      <c r="F24" s="60">
        <v>5240</v>
      </c>
      <c r="G24" s="60">
        <v>4955</v>
      </c>
      <c r="H24" s="457">
        <v>5064</v>
      </c>
      <c r="I24" s="458">
        <f t="shared" si="3"/>
        <v>2.1997981836528759E-2</v>
      </c>
      <c r="J24" s="15"/>
    </row>
    <row r="25" spans="1:10">
      <c r="A25" s="460" t="s">
        <v>324</v>
      </c>
      <c r="B25" s="60"/>
      <c r="C25" s="60"/>
      <c r="D25" s="60"/>
      <c r="E25" s="60"/>
      <c r="F25" s="60"/>
      <c r="G25" s="60"/>
      <c r="H25" s="457"/>
      <c r="I25" s="458"/>
      <c r="J25" s="15"/>
    </row>
    <row r="26" spans="1:10">
      <c r="A26" s="168" t="s">
        <v>325</v>
      </c>
      <c r="B26" s="170" t="s">
        <v>185</v>
      </c>
      <c r="C26" s="170">
        <v>90884</v>
      </c>
      <c r="D26" s="170">
        <v>98697</v>
      </c>
      <c r="E26" s="170">
        <v>102356</v>
      </c>
      <c r="F26" s="170">
        <v>105569</v>
      </c>
      <c r="G26" s="170">
        <v>115228</v>
      </c>
      <c r="H26" s="457">
        <v>119897</v>
      </c>
      <c r="I26" s="458">
        <f t="shared" si="3"/>
        <v>4.0519665359114103E-2</v>
      </c>
      <c r="J26" s="15"/>
    </row>
    <row r="27" spans="1:10">
      <c r="A27" s="168" t="s">
        <v>24</v>
      </c>
      <c r="B27" s="170" t="s">
        <v>185</v>
      </c>
      <c r="C27" s="170">
        <v>44142</v>
      </c>
      <c r="D27" s="170">
        <v>44933</v>
      </c>
      <c r="E27" s="170">
        <v>45837</v>
      </c>
      <c r="F27" s="170">
        <v>44293</v>
      </c>
      <c r="G27" s="170">
        <v>43777</v>
      </c>
      <c r="H27" s="457">
        <v>48174</v>
      </c>
      <c r="I27" s="458">
        <f t="shared" si="3"/>
        <v>0.10044087077689197</v>
      </c>
      <c r="J27" s="15"/>
    </row>
    <row r="28" spans="1:10">
      <c r="A28" s="168" t="s">
        <v>25</v>
      </c>
      <c r="B28" s="170" t="s">
        <v>185</v>
      </c>
      <c r="C28" s="170">
        <v>151230</v>
      </c>
      <c r="D28" s="170">
        <v>154034</v>
      </c>
      <c r="E28" s="170">
        <v>157656</v>
      </c>
      <c r="F28" s="170">
        <v>160776</v>
      </c>
      <c r="G28" s="170">
        <v>169503</v>
      </c>
      <c r="H28" s="457">
        <v>180765</v>
      </c>
      <c r="I28" s="458">
        <f t="shared" si="3"/>
        <v>6.6441301923859761E-2</v>
      </c>
      <c r="J28" s="15"/>
    </row>
    <row r="29" spans="1:10">
      <c r="A29" s="168" t="s">
        <v>26</v>
      </c>
      <c r="B29" s="170" t="s">
        <v>18</v>
      </c>
      <c r="C29" s="170" t="s">
        <v>18</v>
      </c>
      <c r="D29" s="170">
        <v>34236.417999999998</v>
      </c>
      <c r="E29" s="170">
        <v>35866</v>
      </c>
      <c r="F29" s="170">
        <v>34883</v>
      </c>
      <c r="G29" s="170">
        <v>37980</v>
      </c>
      <c r="H29" s="457">
        <v>39246</v>
      </c>
      <c r="I29" s="458">
        <f t="shared" si="3"/>
        <v>3.3333333333333333E-2</v>
      </c>
      <c r="J29" s="15"/>
    </row>
    <row r="30" spans="1:10">
      <c r="A30" s="168" t="s">
        <v>27</v>
      </c>
      <c r="B30" s="170" t="s">
        <v>185</v>
      </c>
      <c r="C30" s="170">
        <v>215303</v>
      </c>
      <c r="D30" s="170">
        <v>189814.31216666696</v>
      </c>
      <c r="E30" s="170">
        <v>189490</v>
      </c>
      <c r="F30" s="170">
        <v>188635</v>
      </c>
      <c r="G30" s="170">
        <v>194565</v>
      </c>
      <c r="H30" s="457">
        <v>187330</v>
      </c>
      <c r="I30" s="458">
        <f t="shared" si="3"/>
        <v>-3.718551640839822E-2</v>
      </c>
      <c r="J30" s="15"/>
    </row>
    <row r="31" spans="1:10">
      <c r="A31" s="168" t="s">
        <v>327</v>
      </c>
      <c r="B31" s="170" t="s">
        <v>185</v>
      </c>
      <c r="C31" s="170">
        <v>11779</v>
      </c>
      <c r="D31" s="170">
        <v>12655</v>
      </c>
      <c r="E31" s="170">
        <v>13077</v>
      </c>
      <c r="F31" s="170">
        <v>12973</v>
      </c>
      <c r="G31" s="170">
        <v>12994</v>
      </c>
      <c r="H31" s="457">
        <v>13697</v>
      </c>
      <c r="I31" s="458">
        <f t="shared" si="3"/>
        <v>5.4101893181468373E-2</v>
      </c>
      <c r="J31" s="15"/>
    </row>
    <row r="32" spans="1:10">
      <c r="A32" s="461" t="s">
        <v>336</v>
      </c>
      <c r="B32" s="60"/>
      <c r="C32" s="60"/>
      <c r="D32" s="60"/>
      <c r="E32" s="60"/>
      <c r="F32" s="60"/>
      <c r="G32" s="60"/>
      <c r="H32" s="457"/>
      <c r="I32" s="458"/>
      <c r="J32" s="15"/>
    </row>
    <row r="33" spans="1:10">
      <c r="A33" s="181" t="s">
        <v>329</v>
      </c>
      <c r="B33" s="60" t="s">
        <v>185</v>
      </c>
      <c r="C33" s="60">
        <v>334868</v>
      </c>
      <c r="D33" s="60">
        <v>345918</v>
      </c>
      <c r="E33" s="60">
        <v>347780</v>
      </c>
      <c r="F33" s="60">
        <v>345274</v>
      </c>
      <c r="G33" s="60">
        <v>355416</v>
      </c>
      <c r="H33" s="457">
        <v>356096</v>
      </c>
      <c r="I33" s="458">
        <f t="shared" si="3"/>
        <v>1.9132509509982669E-3</v>
      </c>
      <c r="J33" s="15"/>
    </row>
    <row r="34" spans="1:10">
      <c r="A34" s="468" t="s">
        <v>337</v>
      </c>
      <c r="B34" s="60" t="s">
        <v>185</v>
      </c>
      <c r="C34" s="60">
        <v>123270</v>
      </c>
      <c r="D34" s="60">
        <v>126229</v>
      </c>
      <c r="E34" s="60">
        <v>127480</v>
      </c>
      <c r="F34" s="60">
        <v>126431</v>
      </c>
      <c r="G34" s="60">
        <v>130517</v>
      </c>
      <c r="H34" s="457">
        <v>136909</v>
      </c>
      <c r="I34" s="458">
        <f t="shared" si="3"/>
        <v>4.8974463096761345E-2</v>
      </c>
      <c r="J34" s="15"/>
    </row>
    <row r="35" spans="1:10" s="469" customFormat="1" ht="13.5">
      <c r="A35" s="468" t="s">
        <v>331</v>
      </c>
      <c r="B35" s="60" t="s">
        <v>185</v>
      </c>
      <c r="C35" s="60">
        <v>211598</v>
      </c>
      <c r="D35" s="60">
        <v>219689</v>
      </c>
      <c r="E35" s="60">
        <v>220299</v>
      </c>
      <c r="F35" s="60">
        <v>218843</v>
      </c>
      <c r="G35" s="60">
        <v>224899</v>
      </c>
      <c r="H35" s="457">
        <v>219187</v>
      </c>
      <c r="I35" s="458">
        <f t="shared" si="3"/>
        <v>-2.5398067577001231E-2</v>
      </c>
      <c r="J35" s="15"/>
    </row>
    <row r="36" spans="1:10">
      <c r="A36" s="181" t="s">
        <v>332</v>
      </c>
      <c r="B36" s="60" t="s">
        <v>185</v>
      </c>
      <c r="C36" s="60">
        <v>83012</v>
      </c>
      <c r="D36" s="60">
        <v>88481</v>
      </c>
      <c r="E36" s="60">
        <v>94653</v>
      </c>
      <c r="F36" s="60">
        <v>101429</v>
      </c>
      <c r="G36" s="60">
        <v>116531</v>
      </c>
      <c r="H36" s="457">
        <v>124780</v>
      </c>
      <c r="I36" s="458">
        <f t="shared" si="3"/>
        <v>7.0788030652787673E-2</v>
      </c>
      <c r="J36" s="15"/>
    </row>
    <row r="37" spans="1:10">
      <c r="A37" s="181" t="s">
        <v>333</v>
      </c>
      <c r="B37" s="60" t="s">
        <v>185</v>
      </c>
      <c r="C37" s="60">
        <v>76770</v>
      </c>
      <c r="D37" s="60">
        <v>80841</v>
      </c>
      <c r="E37" s="60">
        <v>81617</v>
      </c>
      <c r="F37" s="60">
        <v>80304</v>
      </c>
      <c r="G37" s="60">
        <v>82405</v>
      </c>
      <c r="H37" s="457">
        <v>87810</v>
      </c>
      <c r="I37" s="458">
        <f t="shared" si="3"/>
        <v>6.5590680177173719E-2</v>
      </c>
      <c r="J37" s="15"/>
    </row>
    <row r="38" spans="1:10">
      <c r="A38" s="181" t="s">
        <v>334</v>
      </c>
      <c r="B38" s="60" t="s">
        <v>185</v>
      </c>
      <c r="C38" s="60">
        <v>18688</v>
      </c>
      <c r="D38" s="60">
        <v>19130</v>
      </c>
      <c r="E38" s="60">
        <v>20232</v>
      </c>
      <c r="F38" s="60">
        <v>20121</v>
      </c>
      <c r="G38" s="60">
        <v>19695</v>
      </c>
      <c r="H38" s="457">
        <v>20423</v>
      </c>
      <c r="I38" s="458">
        <f t="shared" si="3"/>
        <v>3.6963696369636964E-2</v>
      </c>
      <c r="J38" s="15"/>
    </row>
    <row r="39" spans="1:10">
      <c r="A39" s="465" t="s">
        <v>338</v>
      </c>
      <c r="B39" s="466">
        <v>459262</v>
      </c>
      <c r="C39" s="466">
        <v>472208</v>
      </c>
      <c r="D39" s="466">
        <v>499018.04299999948</v>
      </c>
      <c r="E39" s="466">
        <v>499250</v>
      </c>
      <c r="F39" s="470">
        <v>526896</v>
      </c>
      <c r="G39" s="470">
        <v>548042</v>
      </c>
      <c r="H39" s="471">
        <v>554975</v>
      </c>
      <c r="I39" s="458">
        <f t="shared" si="3"/>
        <v>1.2650490290890114E-2</v>
      </c>
      <c r="J39" s="15"/>
    </row>
    <row r="40" spans="1:10">
      <c r="A40" s="465" t="s">
        <v>324</v>
      </c>
      <c r="B40" s="466"/>
      <c r="C40" s="466"/>
      <c r="D40" s="466"/>
      <c r="E40" s="466"/>
      <c r="F40" s="470"/>
      <c r="G40" s="470"/>
      <c r="H40" s="471"/>
      <c r="I40" s="458"/>
      <c r="J40" s="244"/>
    </row>
    <row r="41" spans="1:10">
      <c r="A41" s="168" t="s">
        <v>325</v>
      </c>
      <c r="B41" s="222">
        <v>82792</v>
      </c>
      <c r="C41" s="222">
        <v>90784</v>
      </c>
      <c r="D41" s="222">
        <v>95717</v>
      </c>
      <c r="E41" s="222">
        <v>98203</v>
      </c>
      <c r="F41" s="222">
        <v>105036</v>
      </c>
      <c r="G41" s="222">
        <v>114134</v>
      </c>
      <c r="H41" s="472">
        <v>114151</v>
      </c>
      <c r="I41" s="458">
        <f t="shared" si="3"/>
        <v>1.4894772810906479E-4</v>
      </c>
      <c r="J41" s="15"/>
    </row>
    <row r="42" spans="1:10">
      <c r="A42" s="168" t="s">
        <v>24</v>
      </c>
      <c r="B42" s="222">
        <v>41886</v>
      </c>
      <c r="C42" s="222">
        <v>41034</v>
      </c>
      <c r="D42" s="222">
        <v>42783</v>
      </c>
      <c r="E42" s="222">
        <v>42712</v>
      </c>
      <c r="F42" s="222">
        <v>41897</v>
      </c>
      <c r="G42" s="222">
        <v>43840</v>
      </c>
      <c r="H42" s="472">
        <v>48053</v>
      </c>
      <c r="I42" s="458">
        <f t="shared" si="3"/>
        <v>9.609945255474453E-2</v>
      </c>
      <c r="J42" s="15"/>
    </row>
    <row r="43" spans="1:10">
      <c r="A43" s="168" t="s">
        <v>25</v>
      </c>
      <c r="B43" s="222">
        <v>146739</v>
      </c>
      <c r="C43" s="222">
        <v>145575</v>
      </c>
      <c r="D43" s="222">
        <v>155954</v>
      </c>
      <c r="E43" s="222">
        <v>156836</v>
      </c>
      <c r="F43" s="222">
        <v>166199</v>
      </c>
      <c r="G43" s="222">
        <v>175099</v>
      </c>
      <c r="H43" s="472">
        <v>182403</v>
      </c>
      <c r="I43" s="458">
        <f t="shared" si="3"/>
        <v>4.1713544908880122E-2</v>
      </c>
      <c r="J43" s="15"/>
    </row>
    <row r="44" spans="1:10">
      <c r="A44" s="168" t="s">
        <v>26</v>
      </c>
      <c r="B44" s="170" t="s">
        <v>18</v>
      </c>
      <c r="C44" s="170" t="s">
        <v>18</v>
      </c>
      <c r="D44" s="222">
        <v>31883.471000000001</v>
      </c>
      <c r="E44" s="222">
        <v>30335</v>
      </c>
      <c r="F44" s="222">
        <v>31995</v>
      </c>
      <c r="G44" s="222">
        <v>33809</v>
      </c>
      <c r="H44" s="472">
        <v>32721</v>
      </c>
      <c r="I44" s="458">
        <f t="shared" si="3"/>
        <v>-3.2180780265609749E-2</v>
      </c>
      <c r="J44" s="15"/>
    </row>
    <row r="45" spans="1:10">
      <c r="A45" s="168" t="s">
        <v>27</v>
      </c>
      <c r="B45" s="222">
        <v>177307</v>
      </c>
      <c r="C45" s="222">
        <v>183430</v>
      </c>
      <c r="D45" s="222">
        <v>160353.79099999985</v>
      </c>
      <c r="E45" s="222">
        <v>158713</v>
      </c>
      <c r="F45" s="222">
        <v>169299</v>
      </c>
      <c r="G45" s="222">
        <v>168084</v>
      </c>
      <c r="H45" s="472">
        <v>163904</v>
      </c>
      <c r="I45" s="458">
        <f t="shared" si="3"/>
        <v>-2.4868518121891434E-2</v>
      </c>
      <c r="J45" s="15"/>
    </row>
    <row r="46" spans="1:10">
      <c r="A46" s="168" t="s">
        <v>327</v>
      </c>
      <c r="B46" s="222">
        <v>10538</v>
      </c>
      <c r="C46" s="222">
        <v>11385</v>
      </c>
      <c r="D46" s="222">
        <v>12327</v>
      </c>
      <c r="E46" s="222">
        <v>12451</v>
      </c>
      <c r="F46" s="222">
        <v>12470</v>
      </c>
      <c r="G46" s="222">
        <v>13076</v>
      </c>
      <c r="H46" s="472">
        <v>13743</v>
      </c>
      <c r="I46" s="458">
        <f t="shared" si="3"/>
        <v>5.1009483022330986E-2</v>
      </c>
      <c r="J46" s="15"/>
    </row>
    <row r="47" spans="1:10">
      <c r="A47" s="461" t="s">
        <v>328</v>
      </c>
      <c r="B47" s="462"/>
      <c r="C47" s="462"/>
      <c r="D47" s="462"/>
      <c r="E47" s="462"/>
      <c r="F47" s="67"/>
      <c r="G47" s="67"/>
      <c r="H47" s="473"/>
      <c r="I47" s="458"/>
      <c r="J47" s="15"/>
    </row>
    <row r="48" spans="1:10">
      <c r="A48" s="181" t="s">
        <v>329</v>
      </c>
      <c r="B48" s="244">
        <v>287641</v>
      </c>
      <c r="C48" s="244">
        <v>294839</v>
      </c>
      <c r="D48" s="244">
        <v>305848</v>
      </c>
      <c r="E48" s="244">
        <v>303543</v>
      </c>
      <c r="F48" s="244">
        <v>315678</v>
      </c>
      <c r="G48" s="244">
        <v>322522</v>
      </c>
      <c r="H48" s="472">
        <v>320624</v>
      </c>
      <c r="I48" s="458">
        <f t="shared" si="3"/>
        <v>-5.8848698693422467E-3</v>
      </c>
      <c r="J48" s="15"/>
    </row>
    <row r="49" spans="1:10">
      <c r="A49" s="468" t="s">
        <v>337</v>
      </c>
      <c r="B49" s="244">
        <v>113104</v>
      </c>
      <c r="C49" s="244">
        <v>114360</v>
      </c>
      <c r="D49" s="244">
        <v>118745</v>
      </c>
      <c r="E49" s="244">
        <v>117748</v>
      </c>
      <c r="F49" s="244">
        <v>118705</v>
      </c>
      <c r="G49" s="244">
        <v>125305</v>
      </c>
      <c r="H49" s="472">
        <v>126218</v>
      </c>
      <c r="I49" s="458">
        <f t="shared" si="3"/>
        <v>7.2862216192490321E-3</v>
      </c>
      <c r="J49" s="15"/>
    </row>
    <row r="50" spans="1:10">
      <c r="A50" s="468" t="s">
        <v>331</v>
      </c>
      <c r="B50" s="244">
        <v>174537</v>
      </c>
      <c r="C50" s="244">
        <v>180479</v>
      </c>
      <c r="D50" s="244">
        <v>187103</v>
      </c>
      <c r="E50" s="244">
        <v>185795</v>
      </c>
      <c r="F50" s="244">
        <v>196973</v>
      </c>
      <c r="G50" s="244">
        <v>197217</v>
      </c>
      <c r="H50" s="472">
        <v>194406</v>
      </c>
      <c r="I50" s="458">
        <f t="shared" si="3"/>
        <v>-1.425333515873378E-2</v>
      </c>
      <c r="J50" s="15"/>
    </row>
    <row r="51" spans="1:10">
      <c r="A51" s="181" t="s">
        <v>332</v>
      </c>
      <c r="B51" s="244">
        <v>79347</v>
      </c>
      <c r="C51" s="244">
        <v>82887</v>
      </c>
      <c r="D51" s="244">
        <v>90648</v>
      </c>
      <c r="E51" s="244">
        <v>94696</v>
      </c>
      <c r="F51" s="244">
        <v>111852</v>
      </c>
      <c r="G51" s="244">
        <v>120920</v>
      </c>
      <c r="H51" s="472">
        <v>123792</v>
      </c>
      <c r="I51" s="458">
        <f t="shared" si="3"/>
        <v>2.3751240489579887E-2</v>
      </c>
      <c r="J51" s="15"/>
    </row>
    <row r="52" spans="1:10">
      <c r="A52" s="181" t="s">
        <v>333</v>
      </c>
      <c r="B52" s="244">
        <v>73979</v>
      </c>
      <c r="C52" s="244">
        <v>76081</v>
      </c>
      <c r="D52" s="244">
        <v>83561</v>
      </c>
      <c r="E52" s="244">
        <v>80135</v>
      </c>
      <c r="F52" s="244">
        <v>80263</v>
      </c>
      <c r="G52" s="244">
        <v>84628</v>
      </c>
      <c r="H52" s="472">
        <v>90213</v>
      </c>
      <c r="I52" s="458">
        <f t="shared" si="3"/>
        <v>6.5994706243796386E-2</v>
      </c>
      <c r="J52" s="15"/>
    </row>
    <row r="53" spans="1:10" s="474" customFormat="1" ht="16.5">
      <c r="A53" s="181" t="s">
        <v>334</v>
      </c>
      <c r="B53" s="244">
        <v>18295</v>
      </c>
      <c r="C53" s="244">
        <v>18401</v>
      </c>
      <c r="D53" s="244">
        <v>18961</v>
      </c>
      <c r="E53" s="244">
        <v>20876</v>
      </c>
      <c r="F53" s="244">
        <v>19103</v>
      </c>
      <c r="G53" s="244">
        <v>19972</v>
      </c>
      <c r="H53" s="472">
        <v>20346</v>
      </c>
      <c r="I53" s="458">
        <f t="shared" si="3"/>
        <v>1.872621670338474E-2</v>
      </c>
      <c r="J53" s="15"/>
    </row>
    <row r="54" spans="1:10">
      <c r="A54" s="465" t="s">
        <v>339</v>
      </c>
      <c r="B54" s="466">
        <v>453990</v>
      </c>
      <c r="C54" s="466">
        <v>468724</v>
      </c>
      <c r="D54" s="466">
        <v>489571.1943333316</v>
      </c>
      <c r="E54" s="466">
        <v>499461</v>
      </c>
      <c r="F54" s="466">
        <v>502207</v>
      </c>
      <c r="G54" s="466">
        <v>528079</v>
      </c>
      <c r="H54" s="467">
        <v>542917</v>
      </c>
      <c r="I54" s="458">
        <f t="shared" si="3"/>
        <v>2.8098068660181524E-2</v>
      </c>
      <c r="J54" s="15"/>
    </row>
    <row r="55" spans="1:10">
      <c r="A55" s="465" t="s">
        <v>324</v>
      </c>
      <c r="B55" s="466"/>
      <c r="C55" s="466"/>
      <c r="D55" s="466"/>
      <c r="E55" s="466"/>
      <c r="F55" s="466"/>
      <c r="G55" s="466"/>
      <c r="H55" s="467"/>
      <c r="I55" s="458"/>
      <c r="J55" s="15"/>
    </row>
    <row r="56" spans="1:10">
      <c r="A56" s="168" t="s">
        <v>325</v>
      </c>
      <c r="B56" s="178">
        <v>81615</v>
      </c>
      <c r="C56" s="222">
        <v>86313</v>
      </c>
      <c r="D56" s="222">
        <v>93550</v>
      </c>
      <c r="E56" s="222">
        <v>96850</v>
      </c>
      <c r="F56" s="222">
        <v>99365</v>
      </c>
      <c r="G56" s="222">
        <v>108896</v>
      </c>
      <c r="H56" s="475">
        <v>113735.307</v>
      </c>
      <c r="I56" s="458">
        <f t="shared" si="3"/>
        <v>4.4439713120775791E-2</v>
      </c>
      <c r="J56" s="15"/>
    </row>
    <row r="57" spans="1:10">
      <c r="A57" s="168" t="s">
        <v>24</v>
      </c>
      <c r="B57" s="178">
        <v>43060</v>
      </c>
      <c r="C57" s="222">
        <v>42646</v>
      </c>
      <c r="D57" s="222">
        <v>43347</v>
      </c>
      <c r="E57" s="222">
        <v>44265</v>
      </c>
      <c r="F57" s="222">
        <v>42240</v>
      </c>
      <c r="G57" s="222">
        <v>42348</v>
      </c>
      <c r="H57" s="475">
        <v>46718.004333333301</v>
      </c>
      <c r="I57" s="458">
        <f t="shared" si="3"/>
        <v>0.1031926970183551</v>
      </c>
      <c r="J57" s="15"/>
    </row>
    <row r="58" spans="1:10">
      <c r="A58" s="168" t="s">
        <v>25</v>
      </c>
      <c r="B58" s="178">
        <v>145788</v>
      </c>
      <c r="C58" s="222">
        <v>149042</v>
      </c>
      <c r="D58" s="222">
        <v>151877</v>
      </c>
      <c r="E58" s="222">
        <v>157028</v>
      </c>
      <c r="F58" s="222">
        <v>159288</v>
      </c>
      <c r="G58" s="222">
        <v>167666</v>
      </c>
      <c r="H58" s="475">
        <v>178585.39633333401</v>
      </c>
      <c r="I58" s="458">
        <f t="shared" si="3"/>
        <v>6.5125883204310994E-2</v>
      </c>
      <c r="J58" s="15"/>
    </row>
    <row r="59" spans="1:10">
      <c r="A59" s="168" t="s">
        <v>26</v>
      </c>
      <c r="B59" s="178" t="s">
        <v>18</v>
      </c>
      <c r="C59" s="170" t="s">
        <v>18</v>
      </c>
      <c r="D59" s="170">
        <v>29493</v>
      </c>
      <c r="E59" s="222">
        <v>30797</v>
      </c>
      <c r="F59" s="222">
        <v>29819</v>
      </c>
      <c r="G59" s="222">
        <v>32099</v>
      </c>
      <c r="H59" s="475">
        <v>31714.80775</v>
      </c>
      <c r="I59" s="458">
        <f t="shared" si="3"/>
        <v>-1.1968978784385808E-2</v>
      </c>
      <c r="J59" s="15"/>
    </row>
    <row r="60" spans="1:10">
      <c r="A60" s="168" t="s">
        <v>27</v>
      </c>
      <c r="B60" s="222">
        <v>172717</v>
      </c>
      <c r="C60" s="222">
        <v>179345</v>
      </c>
      <c r="D60" s="222">
        <v>159032</v>
      </c>
      <c r="E60" s="222">
        <v>157862</v>
      </c>
      <c r="F60" s="222">
        <v>158889</v>
      </c>
      <c r="G60" s="222">
        <v>164429</v>
      </c>
      <c r="H60" s="475">
        <v>158770.29225</v>
      </c>
      <c r="I60" s="458">
        <f t="shared" si="3"/>
        <v>-3.4414292795066574E-2</v>
      </c>
      <c r="J60" s="15"/>
    </row>
    <row r="61" spans="1:10">
      <c r="A61" s="168" t="s">
        <v>327</v>
      </c>
      <c r="B61" s="222">
        <v>10810</v>
      </c>
      <c r="C61" s="222">
        <v>11378</v>
      </c>
      <c r="D61" s="222">
        <v>12272</v>
      </c>
      <c r="E61" s="222">
        <v>12659</v>
      </c>
      <c r="F61" s="222">
        <v>12606</v>
      </c>
      <c r="G61" s="222">
        <v>12641</v>
      </c>
      <c r="H61" s="475">
        <v>13394</v>
      </c>
      <c r="I61" s="458">
        <f t="shared" si="3"/>
        <v>5.9568072146190969E-2</v>
      </c>
      <c r="J61" s="15"/>
    </row>
    <row r="62" spans="1:10">
      <c r="A62" s="476" t="s">
        <v>328</v>
      </c>
      <c r="B62" s="178"/>
      <c r="C62" s="222"/>
      <c r="D62" s="222"/>
      <c r="E62" s="222"/>
      <c r="F62" s="222"/>
      <c r="G62" s="222"/>
      <c r="H62" s="475"/>
      <c r="I62" s="458"/>
      <c r="J62" s="15"/>
    </row>
    <row r="63" spans="1:10">
      <c r="A63" s="181" t="s">
        <v>329</v>
      </c>
      <c r="B63" s="60" t="s">
        <v>185</v>
      </c>
      <c r="C63" s="60">
        <v>292374</v>
      </c>
      <c r="D63" s="60">
        <v>303620.8334999982</v>
      </c>
      <c r="E63" s="60">
        <v>305333</v>
      </c>
      <c r="F63" s="244">
        <v>303149</v>
      </c>
      <c r="G63" s="244">
        <v>312706</v>
      </c>
      <c r="H63" s="472">
        <v>313977</v>
      </c>
      <c r="I63" s="458">
        <f t="shared" si="3"/>
        <v>4.0645206679756707E-3</v>
      </c>
      <c r="J63" s="118"/>
    </row>
    <row r="64" spans="1:10">
      <c r="A64" s="468" t="s">
        <v>337</v>
      </c>
      <c r="B64" s="55" t="s">
        <v>185</v>
      </c>
      <c r="C64" s="60">
        <v>114400</v>
      </c>
      <c r="D64" s="60">
        <v>117054</v>
      </c>
      <c r="E64" s="60">
        <v>117822</v>
      </c>
      <c r="F64" s="244">
        <v>116261</v>
      </c>
      <c r="G64" s="244">
        <v>119960</v>
      </c>
      <c r="H64" s="472">
        <v>125324</v>
      </c>
      <c r="I64" s="458">
        <f t="shared" si="3"/>
        <v>4.4714904968322776E-2</v>
      </c>
      <c r="J64" s="15"/>
    </row>
    <row r="65" spans="1:10">
      <c r="A65" s="468" t="s">
        <v>331</v>
      </c>
      <c r="B65" s="55" t="s">
        <v>185</v>
      </c>
      <c r="C65" s="60">
        <v>177974</v>
      </c>
      <c r="D65" s="60">
        <v>186567</v>
      </c>
      <c r="E65" s="60">
        <v>187511</v>
      </c>
      <c r="F65" s="244">
        <v>186888</v>
      </c>
      <c r="G65" s="244">
        <v>192746</v>
      </c>
      <c r="H65" s="472">
        <v>188653</v>
      </c>
      <c r="I65" s="458">
        <f t="shared" si="3"/>
        <v>-2.1235200730495056E-2</v>
      </c>
      <c r="J65" s="15"/>
    </row>
    <row r="66" spans="1:10">
      <c r="A66" s="181" t="s">
        <v>332</v>
      </c>
      <c r="B66" s="55" t="s">
        <v>185</v>
      </c>
      <c r="C66" s="60">
        <v>81499</v>
      </c>
      <c r="D66" s="60">
        <v>86547</v>
      </c>
      <c r="E66" s="60">
        <v>92752</v>
      </c>
      <c r="F66" s="244">
        <v>99149</v>
      </c>
      <c r="G66" s="244">
        <v>114140</v>
      </c>
      <c r="H66" s="472">
        <v>121223</v>
      </c>
      <c r="I66" s="458">
        <f t="shared" si="3"/>
        <v>6.205537059751183E-2</v>
      </c>
      <c r="J66" s="15"/>
    </row>
    <row r="67" spans="1:10">
      <c r="A67" s="181" t="s">
        <v>333</v>
      </c>
      <c r="B67" s="55" t="s">
        <v>185</v>
      </c>
      <c r="C67" s="60">
        <v>76419</v>
      </c>
      <c r="D67" s="60">
        <v>80562.805583333364</v>
      </c>
      <c r="E67" s="60">
        <v>81429</v>
      </c>
      <c r="F67" s="244">
        <v>79742</v>
      </c>
      <c r="G67" s="244">
        <v>81790</v>
      </c>
      <c r="H67" s="472">
        <v>87584</v>
      </c>
      <c r="I67" s="458">
        <f t="shared" si="3"/>
        <v>7.083995598483922E-2</v>
      </c>
      <c r="J67" s="15"/>
    </row>
    <row r="68" spans="1:10" ht="16.5" thickBot="1">
      <c r="A68" s="181" t="s">
        <v>334</v>
      </c>
      <c r="B68" s="55" t="s">
        <v>185</v>
      </c>
      <c r="C68" s="60">
        <v>18432</v>
      </c>
      <c r="D68" s="60">
        <v>18839.96100000001</v>
      </c>
      <c r="E68" s="60">
        <v>19947</v>
      </c>
      <c r="F68" s="244">
        <v>20167</v>
      </c>
      <c r="G68" s="244">
        <v>19443</v>
      </c>
      <c r="H68" s="472">
        <v>20133</v>
      </c>
      <c r="I68" s="458">
        <f t="shared" si="3"/>
        <v>3.5488350563184695E-2</v>
      </c>
      <c r="J68" s="15"/>
    </row>
    <row r="69" spans="1:10" ht="16.5" thickTop="1">
      <c r="A69" s="477" t="s">
        <v>340</v>
      </c>
      <c r="B69" s="478">
        <v>0.19</v>
      </c>
      <c r="C69" s="478">
        <v>0.18</v>
      </c>
      <c r="D69" s="478">
        <v>0.18</v>
      </c>
      <c r="E69" s="478">
        <v>0.17</v>
      </c>
      <c r="F69" s="478">
        <v>0.18</v>
      </c>
      <c r="G69" s="478">
        <v>0.17</v>
      </c>
      <c r="H69" s="479">
        <v>0.17</v>
      </c>
      <c r="I69" s="480"/>
    </row>
    <row r="70" spans="1:10">
      <c r="A70" s="460" t="s">
        <v>341</v>
      </c>
      <c r="B70" s="481" t="s">
        <v>342</v>
      </c>
      <c r="C70" s="481" t="s">
        <v>342</v>
      </c>
      <c r="D70" s="481" t="s">
        <v>342</v>
      </c>
      <c r="E70" s="481">
        <v>0.74</v>
      </c>
      <c r="F70" s="482">
        <v>0.74</v>
      </c>
      <c r="G70" s="482">
        <v>0.74</v>
      </c>
      <c r="H70" s="483">
        <v>0.74</v>
      </c>
      <c r="I70" s="484"/>
      <c r="J70" s="485"/>
    </row>
    <row r="71" spans="1:10" ht="16.5" thickBot="1">
      <c r="A71" s="486" t="s">
        <v>343</v>
      </c>
      <c r="B71" s="487" t="s">
        <v>185</v>
      </c>
      <c r="C71" s="487" t="s">
        <v>185</v>
      </c>
      <c r="D71" s="487" t="s">
        <v>185</v>
      </c>
      <c r="E71" s="487">
        <v>0.7</v>
      </c>
      <c r="F71" s="488">
        <v>0.7</v>
      </c>
      <c r="G71" s="488">
        <v>0.7</v>
      </c>
      <c r="H71" s="489">
        <v>0.7</v>
      </c>
      <c r="I71" s="490"/>
    </row>
    <row r="72" spans="1:10" ht="25.5" customHeight="1" thickTop="1">
      <c r="A72" s="120" t="s">
        <v>344</v>
      </c>
      <c r="B72" s="120"/>
      <c r="C72" s="120"/>
      <c r="D72" s="120"/>
      <c r="E72" s="120"/>
      <c r="F72" s="120"/>
      <c r="G72" s="120"/>
      <c r="H72" s="120"/>
      <c r="I72" s="120"/>
    </row>
    <row r="73" spans="1:10">
      <c r="A73" s="491"/>
    </row>
    <row r="74" spans="1:10">
      <c r="A74" s="491"/>
    </row>
    <row r="75" spans="1:10">
      <c r="A75" s="491"/>
    </row>
    <row r="76" spans="1:10">
      <c r="A76" s="491"/>
    </row>
    <row r="77" spans="1:10">
      <c r="A77" s="491"/>
    </row>
    <row r="78" spans="1:10">
      <c r="A78" s="491"/>
    </row>
    <row r="79" spans="1:10">
      <c r="A79" s="491"/>
    </row>
    <row r="80" spans="1:10">
      <c r="A80" s="491"/>
    </row>
    <row r="81" spans="1:9">
      <c r="A81" s="491"/>
    </row>
    <row r="82" spans="1:9">
      <c r="A82" s="491"/>
    </row>
    <row r="83" spans="1:9">
      <c r="A83" s="491"/>
    </row>
    <row r="84" spans="1:9">
      <c r="A84" s="491"/>
    </row>
    <row r="85" spans="1:9">
      <c r="A85" s="491"/>
    </row>
    <row r="86" spans="1:9">
      <c r="A86" s="491"/>
    </row>
    <row r="87" spans="1:9">
      <c r="A87" s="491"/>
    </row>
    <row r="88" spans="1:9">
      <c r="I88" s="492"/>
    </row>
    <row r="89" spans="1:9">
      <c r="I89" s="492"/>
    </row>
  </sheetData>
  <mergeCells count="1">
    <mergeCell ref="A72:I72"/>
  </mergeCells>
  <printOptions horizontalCentered="1" verticalCentered="1"/>
  <pageMargins left="0.23622047244094491" right="0.23622047244094491" top="0.74803149606299213" bottom="0.74803149606299213" header="0.31496062992125984" footer="0.31496062992125984"/>
  <pageSetup paperSize="9" scale="56" orientation="landscape" r:id="rId1"/>
  <headerFooter>
    <oddHeader>&amp;L&amp;"Delivery,Fett" 2021 ESG StatBook</oddHeader>
    <oddFooter>&amp;L&amp;"Delivery,Standard"&amp;9Published on March 9, 2022&amp;R&amp;"Delivery,Standard"&amp;9&amp;P of &amp;N</oddFooter>
  </headerFooter>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9</vt:i4>
      </vt:variant>
    </vt:vector>
  </HeadingPairs>
  <TitlesOfParts>
    <vt:vector size="27" baseType="lpstr">
      <vt:lpstr>Title</vt:lpstr>
      <vt:lpstr>THG-Emissionen</vt:lpstr>
      <vt:lpstr>Energieverbrauch</vt:lpstr>
      <vt:lpstr>Fahrzeugflotte</vt:lpstr>
      <vt:lpstr>Weitere Umweltkennzahlen</vt:lpstr>
      <vt:lpstr>EU-Taxonomie Umsatz</vt:lpstr>
      <vt:lpstr>EU-Taxonomie Capex</vt:lpstr>
      <vt:lpstr>EU-Taxonomie Opex</vt:lpstr>
      <vt:lpstr>Entwicklung der Belegschaft</vt:lpstr>
      <vt:lpstr>Entwicklung externe Belegschaft</vt:lpstr>
      <vt:lpstr>S-Materielle Themen KPIs</vt:lpstr>
      <vt:lpstr>S-Weitere Kennzahlen</vt:lpstr>
      <vt:lpstr>Unternehmensführung</vt:lpstr>
      <vt:lpstr>GRI Index DE</vt:lpstr>
      <vt:lpstr>SASB Index DE</vt:lpstr>
      <vt:lpstr>TCFD Index DE</vt:lpstr>
      <vt:lpstr>WEF Index DE</vt:lpstr>
      <vt:lpstr>Tabelle1</vt:lpstr>
      <vt:lpstr>'S-Weitere Kennzahlen'!A_Test</vt:lpstr>
      <vt:lpstr>Fahrzeugflotte!Druckbereich</vt:lpstr>
      <vt:lpstr>'GRI Index DE'!Druckbereich</vt:lpstr>
      <vt:lpstr>'SASB Index DE'!Druckbereich</vt:lpstr>
      <vt:lpstr>'TCFD Index DE'!Druckbereich</vt:lpstr>
      <vt:lpstr>Title!Druckbereich</vt:lpstr>
      <vt:lpstr>Unternehmensführung!Druckbereich</vt:lpstr>
      <vt:lpstr>'WEF Index DE'!Druckbereich</vt:lpstr>
      <vt:lpstr>Fahrzeugflotte!test</vt:lpstr>
    </vt:vector>
  </TitlesOfParts>
  <Company>Deutsche Post DHL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Beatrice Scharrenberg, ESG Reporting</dc:creator>
  <cp:lastModifiedBy>Beatrice Scharrenberg, ESG Reporting</cp:lastModifiedBy>
  <dcterms:created xsi:type="dcterms:W3CDTF">2023-03-08T22:22:55Z</dcterms:created>
  <dcterms:modified xsi:type="dcterms:W3CDTF">2023-03-08T22:26:40Z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650eb9-7b8f-46d8-be44-f11f0c00e846_Enabled">
    <vt:lpwstr>true</vt:lpwstr>
  </property>
  <property fmtid="{D5CDD505-2E9C-101B-9397-08002B2CF9AE}" pid="3" name="MSIP_Label_48650eb9-7b8f-46d8-be44-f11f0c00e846_SetDate">
    <vt:lpwstr>2023-03-08T22:26:30Z</vt:lpwstr>
  </property>
  <property fmtid="{D5CDD505-2E9C-101B-9397-08002B2CF9AE}" pid="4" name="MSIP_Label_48650eb9-7b8f-46d8-be44-f11f0c00e846_Method">
    <vt:lpwstr>Privileged</vt:lpwstr>
  </property>
  <property fmtid="{D5CDD505-2E9C-101B-9397-08002B2CF9AE}" pid="5" name="MSIP_Label_48650eb9-7b8f-46d8-be44-f11f0c00e846_Name">
    <vt:lpwstr>Unclassified (Public)</vt:lpwstr>
  </property>
  <property fmtid="{D5CDD505-2E9C-101B-9397-08002B2CF9AE}" pid="6" name="MSIP_Label_48650eb9-7b8f-46d8-be44-f11f0c00e846_SiteId">
    <vt:lpwstr>cd99fef8-1cd3-4a2a-9bdf-15531181d65e</vt:lpwstr>
  </property>
  <property fmtid="{D5CDD505-2E9C-101B-9397-08002B2CF9AE}" pid="7" name="MSIP_Label_48650eb9-7b8f-46d8-be44-f11f0c00e846_ActionId">
    <vt:lpwstr>17da1471-d227-4c43-85ca-b77b175d82ff</vt:lpwstr>
  </property>
  <property fmtid="{D5CDD505-2E9C-101B-9397-08002B2CF9AE}" pid="8" name="MSIP_Label_48650eb9-7b8f-46d8-be44-f11f0c00e846_ContentBits">
    <vt:lpwstr>1</vt:lpwstr>
  </property>
</Properties>
</file>